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📋 Panduan" sheetId="1" state="visible" r:id="rId1"/>
    <sheet xmlns:r="http://schemas.openxmlformats.org/officeDocument/2006/relationships" name="📒 Kas Harian" sheetId="2" state="visible" r:id="rId2"/>
    <sheet xmlns:r="http://schemas.openxmlformats.org/officeDocument/2006/relationships" name="📦 Stok Barang" sheetId="3" state="visible" r:id="rId3"/>
    <sheet xmlns:r="http://schemas.openxmlformats.org/officeDocument/2006/relationships" name="💳 Utang &amp; Piutang" sheetId="4" state="visible" r:id="rId4"/>
    <sheet xmlns:r="http://schemas.openxmlformats.org/officeDocument/2006/relationships" name="📊 Laba Rugi Bulanan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%"/>
  </numFmts>
  <fonts count="2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3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1B5E20"/>
      <sz val="11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9"/>
    </font>
    <font>
      <name val="Arial"/>
      <charset val="1"/>
      <family val="0"/>
      <b val="1"/>
      <color rgb="FF1B5E2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E65100"/>
      <sz val="10"/>
    </font>
    <font>
      <name val="Arial"/>
      <charset val="1"/>
      <family val="0"/>
      <b val="1"/>
      <color rgb="FFE65100"/>
      <sz val="11"/>
    </font>
    <font>
      <name val="Arial"/>
      <charset val="1"/>
      <family val="0"/>
      <b val="1"/>
      <color rgb="FFB71C1C"/>
      <sz val="10"/>
    </font>
    <font>
      <name val="Arial"/>
      <charset val="1"/>
      <family val="0"/>
      <b val="1"/>
      <color rgb="FFB71C1C"/>
      <sz val="11"/>
    </font>
    <font>
      <name val="Arial"/>
      <charset val="1"/>
      <family val="0"/>
      <b val="1"/>
      <color rgb="FF1565C0"/>
      <sz val="10"/>
    </font>
    <font>
      <name val="Arial"/>
      <charset val="1"/>
      <family val="0"/>
      <b val="1"/>
      <color rgb="FF1565C0"/>
      <sz val="11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4A148C"/>
      <sz val="10"/>
    </font>
  </fonts>
  <fills count="16">
    <fill>
      <patternFill/>
    </fill>
    <fill>
      <patternFill patternType="gray125"/>
    </fill>
    <fill>
      <patternFill patternType="solid">
        <fgColor rgb="FF1B5E20"/>
        <bgColor rgb="FF2E7D32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E3F2FD"/>
      </patternFill>
    </fill>
    <fill>
      <patternFill patternType="solid">
        <fgColor rgb="FFE65100"/>
        <bgColor rgb="FFB71C1C"/>
      </patternFill>
    </fill>
    <fill>
      <patternFill patternType="solid">
        <fgColor rgb="FFB71C1C"/>
        <bgColor rgb="FF993366"/>
      </patternFill>
    </fill>
    <fill>
      <patternFill patternType="solid">
        <fgColor rgb="FFFFFFFF"/>
        <bgColor rgb="FFFFF3E0"/>
      </patternFill>
    </fill>
    <fill>
      <patternFill patternType="solid">
        <fgColor rgb="FFC8E6C9"/>
        <bgColor rgb="FFE8F5E9"/>
      </patternFill>
    </fill>
    <fill>
      <patternFill patternType="solid">
        <fgColor rgb="FFFFF3E0"/>
        <bgColor rgb="FFFFEBEE"/>
      </patternFill>
    </fill>
    <fill>
      <patternFill patternType="solid">
        <fgColor rgb="FFFFEBEE"/>
        <bgColor rgb="FFFFF3E0"/>
      </patternFill>
    </fill>
    <fill>
      <patternFill patternType="solid">
        <fgColor rgb="FF1565C0"/>
        <bgColor rgb="FF3366FF"/>
      </patternFill>
    </fill>
    <fill>
      <patternFill patternType="solid">
        <fgColor rgb="FFE3F2FD"/>
        <bgColor rgb="FFE8F5E9"/>
      </patternFill>
    </fill>
    <fill>
      <patternFill patternType="solid">
        <fgColor rgb="FF4A148C"/>
        <bgColor rgb="FF6A1B9A"/>
      </patternFill>
    </fill>
    <fill>
      <patternFill patternType="solid">
        <fgColor rgb="FF6A1B9A"/>
        <bgColor rgb="FF4A148C"/>
      </patternFill>
    </fill>
    <fill>
      <patternFill patternType="solid">
        <fgColor rgb="FFF3E5F5"/>
        <bgColor rgb="FFFFEBEE"/>
      </patternFill>
    </fill>
  </fills>
  <borders count="10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medium">
        <color rgb="FF9E9E9E"/>
      </left>
      <right style="medium">
        <color rgb="FF9E9E9E"/>
      </right>
      <top style="medium">
        <color rgb="FF9E9E9E"/>
      </top>
      <bottom style="medium">
        <color rgb="FF9E9E9E"/>
      </bottom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 style="medium">
        <color rgb="FF9E9E9E"/>
      </left>
      <right/>
      <top style="medium">
        <color rgb="FF9E9E9E"/>
      </top>
      <bottom style="medium">
        <color rgb="FF9E9E9E"/>
      </bottom>
      <diagonal/>
    </border>
    <border>
      <left/>
      <right/>
      <top/>
      <bottom style="medium">
        <color rgb="FF9E9E9E"/>
      </bottom>
      <diagonal/>
    </border>
    <border>
      <left/>
      <right/>
      <top style="thin">
        <color rgb="FFBDBDBD"/>
      </top>
      <bottom/>
      <diagonal/>
    </border>
    <border>
      <left/>
      <right/>
      <top style="thin">
        <color rgb="FFBDBDBD"/>
      </top>
      <bottom style="thin">
        <color rgb="FFBDBDBD"/>
      </bottom>
      <diagonal/>
    </border>
    <border>
      <left/>
      <right/>
      <top style="medium">
        <color rgb="FF9E9E9E"/>
      </top>
      <bottom/>
      <diagonal/>
    </border>
    <border>
      <left/>
      <right/>
      <top style="medium">
        <color rgb="FF9E9E9E"/>
      </top>
      <bottom style="medium">
        <color rgb="FF9E9E9E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3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5" fillId="4" borderId="0" applyAlignment="1" pivotButton="0" quotePrefix="0" xfId="0">
      <alignment horizontal="left" vertical="center"/>
    </xf>
    <xf numFmtId="0" fontId="6" fillId="5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10" fillId="3" borderId="2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3" fontId="5" fillId="7" borderId="1" applyAlignment="1" pivotButton="0" quotePrefix="0" xfId="0">
      <alignment horizontal="right" vertical="center"/>
    </xf>
    <xf numFmtId="3" fontId="11" fillId="7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3" fontId="5" fillId="4" borderId="1" applyAlignment="1" pivotButton="0" quotePrefix="0" xfId="0">
      <alignment horizontal="right" vertical="center"/>
    </xf>
    <xf numFmtId="3" fontId="11" fillId="4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/>
    </xf>
    <xf numFmtId="3" fontId="7" fillId="8" borderId="2" applyAlignment="1" pivotButton="0" quotePrefix="0" xfId="0">
      <alignment horizontal="right" vertical="center"/>
    </xf>
    <xf numFmtId="0" fontId="12" fillId="3" borderId="0" applyAlignment="1" pivotButton="0" quotePrefix="0" xfId="0">
      <alignment horizontal="center" vertical="center"/>
    </xf>
    <xf numFmtId="0" fontId="13" fillId="9" borderId="3" applyAlignment="1" pivotButton="0" quotePrefix="0" xfId="0">
      <alignment horizontal="left" vertical="center"/>
    </xf>
    <xf numFmtId="3" fontId="14" fillId="9" borderId="3" applyAlignment="1" pivotButton="0" quotePrefix="0" xfId="0">
      <alignment horizontal="right" vertical="center"/>
    </xf>
    <xf numFmtId="0" fontId="15" fillId="10" borderId="3" applyAlignment="1" pivotButton="0" quotePrefix="0" xfId="0">
      <alignment horizontal="left" vertical="center"/>
    </xf>
    <xf numFmtId="3" fontId="16" fillId="10" borderId="3" applyAlignment="1" pivotButton="0" quotePrefix="0" xfId="0">
      <alignment horizontal="right" vertical="center"/>
    </xf>
    <xf numFmtId="0" fontId="11" fillId="8" borderId="3" applyAlignment="1" pivotButton="0" quotePrefix="0" xfId="0">
      <alignment horizontal="left" vertical="center"/>
    </xf>
    <xf numFmtId="3" fontId="8" fillId="8" borderId="3" applyAlignment="1" pivotButton="0" quotePrefix="0" xfId="0">
      <alignment horizontal="right" vertical="center"/>
    </xf>
    <xf numFmtId="0" fontId="9" fillId="11" borderId="0" applyAlignment="1" pivotButton="0" quotePrefix="0" xfId="0">
      <alignment horizontal="center" vertical="center"/>
    </xf>
    <xf numFmtId="0" fontId="5" fillId="12" borderId="0" applyAlignment="1" pivotButton="0" quotePrefix="0" xfId="0">
      <alignment horizontal="left" vertical="center"/>
    </xf>
    <xf numFmtId="0" fontId="10" fillId="11" borderId="2" applyAlignment="1" pivotButton="0" quotePrefix="0" xfId="0">
      <alignment horizontal="center" vertical="center" wrapText="1"/>
    </xf>
    <xf numFmtId="0" fontId="5" fillId="12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3" fontId="17" fillId="12" borderId="1" applyAlignment="1" pivotButton="0" quotePrefix="0" xfId="0">
      <alignment horizontal="center" vertical="center"/>
    </xf>
    <xf numFmtId="3" fontId="5" fillId="12" borderId="1" applyAlignment="1" pivotButton="0" quotePrefix="0" xfId="0">
      <alignment horizontal="right" vertical="center"/>
    </xf>
    <xf numFmtId="3" fontId="17" fillId="7" borderId="1" applyAlignment="1" pivotButton="0" quotePrefix="0" xfId="0">
      <alignment horizontal="center" vertical="center"/>
    </xf>
    <xf numFmtId="0" fontId="6" fillId="11" borderId="0" applyAlignment="1" pivotButton="0" quotePrefix="0" xfId="0">
      <alignment horizontal="center" vertical="center"/>
    </xf>
    <xf numFmtId="3" fontId="18" fillId="12" borderId="2" applyAlignment="1" pivotButton="0" quotePrefix="0" xfId="0">
      <alignment horizontal="right" vertical="center"/>
    </xf>
    <xf numFmtId="0" fontId="9" fillId="6" borderId="0" applyAlignment="1" pivotButton="0" quotePrefix="0" xfId="0">
      <alignment horizontal="center" vertical="center"/>
    </xf>
    <xf numFmtId="0" fontId="16" fillId="10" borderId="0" applyAlignment="1" pivotButton="0" quotePrefix="0" xfId="0">
      <alignment horizontal="left" vertical="center"/>
    </xf>
    <xf numFmtId="0" fontId="10" fillId="6" borderId="2" applyAlignment="1" pivotButton="0" quotePrefix="0" xfId="0">
      <alignment horizontal="center" vertical="center" wrapText="1"/>
    </xf>
    <xf numFmtId="3" fontId="15" fillId="7" borderId="1" applyAlignment="1" pivotButton="0" quotePrefix="0" xfId="0">
      <alignment horizontal="right" vertical="center"/>
    </xf>
    <xf numFmtId="0" fontId="5" fillId="10" borderId="1" applyAlignment="1" pivotButton="0" quotePrefix="0" xfId="0">
      <alignment horizontal="center" vertical="center"/>
    </xf>
    <xf numFmtId="3" fontId="5" fillId="10" borderId="1" applyAlignment="1" pivotButton="0" quotePrefix="0" xfId="0">
      <alignment horizontal="right" vertical="center"/>
    </xf>
    <xf numFmtId="3" fontId="15" fillId="10" borderId="1" applyAlignment="1" pivotButton="0" quotePrefix="0" xfId="0">
      <alignment horizontal="right" vertical="center"/>
    </xf>
    <xf numFmtId="0" fontId="15" fillId="10" borderId="4" applyAlignment="1" pivotButton="0" quotePrefix="0" xfId="0">
      <alignment horizontal="center" vertical="center"/>
    </xf>
    <xf numFmtId="3" fontId="16" fillId="10" borderId="2" applyAlignment="1" pivotButton="0" quotePrefix="0" xfId="0">
      <alignment horizontal="right" vertical="center"/>
    </xf>
    <xf numFmtId="0" fontId="8" fillId="4" borderId="0" applyAlignment="1" pivotButton="0" quotePrefix="0" xfId="0">
      <alignment horizontal="left" vertical="center"/>
    </xf>
    <xf numFmtId="0" fontId="11" fillId="8" borderId="4" applyAlignment="1" pivotButton="0" quotePrefix="0" xfId="0">
      <alignment horizontal="center" vertical="center"/>
    </xf>
    <xf numFmtId="3" fontId="8" fillId="8" borderId="2" applyAlignment="1" pivotButton="0" quotePrefix="0" xfId="0">
      <alignment horizontal="right" vertical="center"/>
    </xf>
    <xf numFmtId="0" fontId="9" fillId="13" borderId="0" applyAlignment="1" pivotButton="0" quotePrefix="0" xfId="0">
      <alignment horizontal="center" vertical="center"/>
    </xf>
    <xf numFmtId="0" fontId="6" fillId="13" borderId="5" applyAlignment="1" pivotButton="0" quotePrefix="0" xfId="0">
      <alignment horizontal="center" vertical="center"/>
    </xf>
    <xf numFmtId="0" fontId="6" fillId="13" borderId="0" applyAlignment="1" pivotButton="0" quotePrefix="0" xfId="0">
      <alignment horizontal="center" vertical="center"/>
    </xf>
    <xf numFmtId="0" fontId="10" fillId="14" borderId="2" applyAlignment="1" pivotButton="0" quotePrefix="0" xfId="0">
      <alignment horizontal="center" vertical="center"/>
    </xf>
    <xf numFmtId="3" fontId="19" fillId="7" borderId="1" applyAlignment="1" pivotButton="0" quotePrefix="0" xfId="0">
      <alignment horizontal="right" vertical="center"/>
    </xf>
    <xf numFmtId="0" fontId="5" fillId="15" borderId="1" applyAlignment="1" pivotButton="0" quotePrefix="0" xfId="0">
      <alignment horizontal="left" vertical="center"/>
    </xf>
    <xf numFmtId="3" fontId="19" fillId="15" borderId="1" applyAlignment="1" pivotButton="0" quotePrefix="0" xfId="0">
      <alignment horizontal="right" vertical="center"/>
    </xf>
    <xf numFmtId="3" fontId="5" fillId="15" borderId="1" applyAlignment="1" pivotButton="0" quotePrefix="0" xfId="0">
      <alignment horizontal="right" vertical="center"/>
    </xf>
    <xf numFmtId="0" fontId="7" fillId="9" borderId="2" applyAlignment="1" pivotButton="0" quotePrefix="0" xfId="0">
      <alignment horizontal="left" vertical="center"/>
    </xf>
    <xf numFmtId="3" fontId="13" fillId="9" borderId="2" applyAlignment="1" pivotButton="0" quotePrefix="0" xfId="0">
      <alignment horizontal="right" vertical="center"/>
    </xf>
    <xf numFmtId="0" fontId="7" fillId="10" borderId="2" applyAlignment="1" pivotButton="0" quotePrefix="0" xfId="0">
      <alignment horizontal="left" vertical="center"/>
    </xf>
    <xf numFmtId="3" fontId="15" fillId="10" borderId="2" applyAlignment="1" pivotButton="0" quotePrefix="0" xfId="0">
      <alignment horizontal="right" vertical="center"/>
    </xf>
    <xf numFmtId="0" fontId="7" fillId="8" borderId="2" applyAlignment="1" pivotButton="0" quotePrefix="0" xfId="0">
      <alignment horizontal="left" vertical="center"/>
    </xf>
    <xf numFmtId="0" fontId="12" fillId="2" borderId="2" applyAlignment="1" pivotButton="0" quotePrefix="0" xfId="0">
      <alignment horizontal="left" vertical="center"/>
    </xf>
    <xf numFmtId="3" fontId="12" fillId="2" borderId="2" applyAlignment="1" pivotButton="0" quotePrefix="0" xfId="0">
      <alignment horizontal="right" vertical="center"/>
    </xf>
    <xf numFmtId="0" fontId="7" fillId="15" borderId="2" applyAlignment="1" pivotButton="0" quotePrefix="0" xfId="0">
      <alignment horizontal="left" vertical="center"/>
    </xf>
    <xf numFmtId="164" fontId="20" fillId="15" borderId="2" applyAlignment="1" pivotButton="0" quotePrefix="0" xfId="0">
      <alignment horizontal="righ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5" fillId="4" borderId="0" applyAlignment="1" pivotButton="0" quotePrefix="0" xfId="0">
      <alignment horizontal="left" vertical="center"/>
    </xf>
    <xf numFmtId="0" fontId="6" fillId="5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10" fillId="3" borderId="2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3" fontId="5" fillId="7" borderId="1" applyAlignment="1" pivotButton="0" quotePrefix="0" xfId="0">
      <alignment horizontal="right" vertical="center"/>
    </xf>
    <xf numFmtId="3" fontId="11" fillId="7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3" fontId="5" fillId="4" borderId="1" applyAlignment="1" pivotButton="0" quotePrefix="0" xfId="0">
      <alignment horizontal="right" vertical="center"/>
    </xf>
    <xf numFmtId="3" fontId="11" fillId="4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/>
    </xf>
    <xf numFmtId="3" fontId="7" fillId="8" borderId="2" applyAlignment="1" pivotButton="0" quotePrefix="0" xfId="0">
      <alignment horizontal="right" vertical="center"/>
    </xf>
    <xf numFmtId="0" fontId="12" fillId="3" borderId="0" applyAlignment="1" pivotButton="0" quotePrefix="0" xfId="0">
      <alignment horizontal="center" vertical="center"/>
    </xf>
    <xf numFmtId="0" fontId="13" fillId="9" borderId="3" applyAlignment="1" pivotButton="0" quotePrefix="0" xfId="0">
      <alignment horizontal="left" vertical="center"/>
    </xf>
    <xf numFmtId="0" fontId="0" fillId="0" borderId="7" pivotButton="0" quotePrefix="0" xfId="0"/>
    <xf numFmtId="3" fontId="14" fillId="9" borderId="3" applyAlignment="1" pivotButton="0" quotePrefix="0" xfId="0">
      <alignment horizontal="right" vertical="center"/>
    </xf>
    <xf numFmtId="0" fontId="15" fillId="10" borderId="3" applyAlignment="1" pivotButton="0" quotePrefix="0" xfId="0">
      <alignment horizontal="left" vertical="center"/>
    </xf>
    <xf numFmtId="3" fontId="16" fillId="10" borderId="3" applyAlignment="1" pivotButton="0" quotePrefix="0" xfId="0">
      <alignment horizontal="right" vertical="center"/>
    </xf>
    <xf numFmtId="0" fontId="11" fillId="8" borderId="3" applyAlignment="1" pivotButton="0" quotePrefix="0" xfId="0">
      <alignment horizontal="left" vertical="center"/>
    </xf>
    <xf numFmtId="3" fontId="8" fillId="8" borderId="3" applyAlignment="1" pivotButton="0" quotePrefix="0" xfId="0">
      <alignment horizontal="right" vertical="center"/>
    </xf>
    <xf numFmtId="0" fontId="9" fillId="11" borderId="0" applyAlignment="1" pivotButton="0" quotePrefix="0" xfId="0">
      <alignment horizontal="center" vertical="center"/>
    </xf>
    <xf numFmtId="0" fontId="5" fillId="12" borderId="0" applyAlignment="1" pivotButton="0" quotePrefix="0" xfId="0">
      <alignment horizontal="left" vertical="center"/>
    </xf>
    <xf numFmtId="0" fontId="10" fillId="11" borderId="2" applyAlignment="1" pivotButton="0" quotePrefix="0" xfId="0">
      <alignment horizontal="center" vertical="center" wrapText="1"/>
    </xf>
    <xf numFmtId="0" fontId="5" fillId="12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3" fontId="17" fillId="12" borderId="1" applyAlignment="1" pivotButton="0" quotePrefix="0" xfId="0">
      <alignment horizontal="center" vertical="center"/>
    </xf>
    <xf numFmtId="3" fontId="5" fillId="12" borderId="1" applyAlignment="1" pivotButton="0" quotePrefix="0" xfId="0">
      <alignment horizontal="right" vertical="center"/>
    </xf>
    <xf numFmtId="3" fontId="17" fillId="7" borderId="1" applyAlignment="1" pivotButton="0" quotePrefix="0" xfId="0">
      <alignment horizontal="center" vertical="center"/>
    </xf>
    <xf numFmtId="0" fontId="6" fillId="11" borderId="0" applyAlignment="1" pivotButton="0" quotePrefix="0" xfId="0">
      <alignment horizontal="center" vertical="center"/>
    </xf>
    <xf numFmtId="3" fontId="18" fillId="12" borderId="2" applyAlignment="1" pivotButton="0" quotePrefix="0" xfId="0">
      <alignment horizontal="right" vertical="center"/>
    </xf>
    <xf numFmtId="0" fontId="9" fillId="6" borderId="0" applyAlignment="1" pivotButton="0" quotePrefix="0" xfId="0">
      <alignment horizontal="center" vertical="center"/>
    </xf>
    <xf numFmtId="0" fontId="16" fillId="10" borderId="0" applyAlignment="1" pivotButton="0" quotePrefix="0" xfId="0">
      <alignment horizontal="left" vertical="center"/>
    </xf>
    <xf numFmtId="0" fontId="10" fillId="6" borderId="2" applyAlignment="1" pivotButton="0" quotePrefix="0" xfId="0">
      <alignment horizontal="center" vertical="center" wrapText="1"/>
    </xf>
    <xf numFmtId="3" fontId="15" fillId="7" borderId="1" applyAlignment="1" pivotButton="0" quotePrefix="0" xfId="0">
      <alignment horizontal="right" vertical="center"/>
    </xf>
    <xf numFmtId="0" fontId="5" fillId="10" borderId="1" applyAlignment="1" pivotButton="0" quotePrefix="0" xfId="0">
      <alignment horizontal="center" vertical="center"/>
    </xf>
    <xf numFmtId="3" fontId="5" fillId="10" borderId="1" applyAlignment="1" pivotButton="0" quotePrefix="0" xfId="0">
      <alignment horizontal="right" vertical="center"/>
    </xf>
    <xf numFmtId="3" fontId="15" fillId="10" borderId="1" applyAlignment="1" pivotButton="0" quotePrefix="0" xfId="0">
      <alignment horizontal="right" vertical="center"/>
    </xf>
    <xf numFmtId="0" fontId="15" fillId="10" borderId="4" applyAlignment="1" pivotButton="0" quotePrefix="0" xfId="0">
      <alignment horizontal="center" vertical="center"/>
    </xf>
    <xf numFmtId="0" fontId="0" fillId="0" borderId="9" pivotButton="0" quotePrefix="0" xfId="0"/>
    <xf numFmtId="3" fontId="16" fillId="10" borderId="2" applyAlignment="1" pivotButton="0" quotePrefix="0" xfId="0">
      <alignment horizontal="right" vertical="center"/>
    </xf>
    <xf numFmtId="0" fontId="8" fillId="4" borderId="0" applyAlignment="1" pivotButton="0" quotePrefix="0" xfId="0">
      <alignment horizontal="left" vertical="center"/>
    </xf>
    <xf numFmtId="0" fontId="11" fillId="8" borderId="4" applyAlignment="1" pivotButton="0" quotePrefix="0" xfId="0">
      <alignment horizontal="center" vertical="center"/>
    </xf>
    <xf numFmtId="3" fontId="8" fillId="8" borderId="2" applyAlignment="1" pivotButton="0" quotePrefix="0" xfId="0">
      <alignment horizontal="right" vertical="center"/>
    </xf>
    <xf numFmtId="0" fontId="9" fillId="13" borderId="0" applyAlignment="1" pivotButton="0" quotePrefix="0" xfId="0">
      <alignment horizontal="center" vertical="center"/>
    </xf>
    <xf numFmtId="0" fontId="6" fillId="13" borderId="5" applyAlignment="1" pivotButton="0" quotePrefix="0" xfId="0">
      <alignment horizontal="center" vertical="center"/>
    </xf>
    <xf numFmtId="0" fontId="6" fillId="13" borderId="0" applyAlignment="1" pivotButton="0" quotePrefix="0" xfId="0">
      <alignment horizontal="center" vertical="center"/>
    </xf>
    <xf numFmtId="0" fontId="0" fillId="0" borderId="5" pivotButton="0" quotePrefix="0" xfId="0"/>
    <xf numFmtId="0" fontId="10" fillId="14" borderId="2" applyAlignment="1" pivotButton="0" quotePrefix="0" xfId="0">
      <alignment horizontal="center" vertical="center"/>
    </xf>
    <xf numFmtId="3" fontId="19" fillId="7" borderId="1" applyAlignment="1" pivotButton="0" quotePrefix="0" xfId="0">
      <alignment horizontal="right" vertical="center"/>
    </xf>
    <xf numFmtId="0" fontId="5" fillId="15" borderId="1" applyAlignment="1" pivotButton="0" quotePrefix="0" xfId="0">
      <alignment horizontal="left" vertical="center"/>
    </xf>
    <xf numFmtId="3" fontId="19" fillId="15" borderId="1" applyAlignment="1" pivotButton="0" quotePrefix="0" xfId="0">
      <alignment horizontal="right" vertical="center"/>
    </xf>
    <xf numFmtId="3" fontId="5" fillId="15" borderId="1" applyAlignment="1" pivotButton="0" quotePrefix="0" xfId="0">
      <alignment horizontal="right" vertical="center"/>
    </xf>
    <xf numFmtId="0" fontId="7" fillId="9" borderId="2" applyAlignment="1" pivotButton="0" quotePrefix="0" xfId="0">
      <alignment horizontal="left" vertical="center"/>
    </xf>
    <xf numFmtId="3" fontId="13" fillId="9" borderId="2" applyAlignment="1" pivotButton="0" quotePrefix="0" xfId="0">
      <alignment horizontal="right" vertical="center"/>
    </xf>
    <xf numFmtId="0" fontId="7" fillId="10" borderId="2" applyAlignment="1" pivotButton="0" quotePrefix="0" xfId="0">
      <alignment horizontal="left" vertical="center"/>
    </xf>
    <xf numFmtId="3" fontId="15" fillId="10" borderId="2" applyAlignment="1" pivotButton="0" quotePrefix="0" xfId="0">
      <alignment horizontal="right" vertical="center"/>
    </xf>
    <xf numFmtId="0" fontId="7" fillId="8" borderId="2" applyAlignment="1" pivotButton="0" quotePrefix="0" xfId="0">
      <alignment horizontal="left" vertical="center"/>
    </xf>
    <xf numFmtId="0" fontId="12" fillId="2" borderId="2" applyAlignment="1" pivotButton="0" quotePrefix="0" xfId="0">
      <alignment horizontal="left" vertical="center"/>
    </xf>
    <xf numFmtId="3" fontId="12" fillId="2" borderId="2" applyAlignment="1" pivotButton="0" quotePrefix="0" xfId="0">
      <alignment horizontal="right" vertical="center"/>
    </xf>
    <xf numFmtId="0" fontId="7" fillId="15" borderId="2" applyAlignment="1" pivotButton="0" quotePrefix="0" xfId="0">
      <alignment horizontal="left" vertical="center"/>
    </xf>
    <xf numFmtId="164" fontId="20" fillId="15" borderId="2" applyAlignment="1" pivotButton="0" quotePrefix="0" xfId="0">
      <alignment horizontal="righ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6A1B9A"/>
      <rgbColor rgb="FF008080"/>
      <rgbColor rgb="FFBDBDBD"/>
      <rgbColor rgb="FF808080"/>
      <rgbColor rgb="FF9999FF"/>
      <rgbColor rgb="FF993366"/>
      <rgbColor rgb="FFFFF3E0"/>
      <rgbColor rgb="FFE3F2FD"/>
      <rgbColor rgb="FF4A148C"/>
      <rgbColor rgb="FFFF8080"/>
      <rgbColor rgb="FF1565C0"/>
      <rgbColor rgb="FFF3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8E6C9"/>
      <rgbColor rgb="FFFFEB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5100"/>
      <rgbColor rgb="FF666699"/>
      <rgbColor rgb="FF9E9E9E"/>
      <rgbColor rgb="FF003366"/>
      <rgbColor rgb="FF2E7D32"/>
      <rgbColor rgb="FF003300"/>
      <rgbColor rgb="FF333300"/>
      <rgbColor rgb="FFB71C1C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2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5" customWidth="1" style="68" min="1" max="1"/>
    <col width="32" customWidth="1" style="68" min="2" max="2"/>
    <col width="52" customWidth="1" style="68" min="3" max="3"/>
    <col width="22" customWidth="1" style="68" min="4" max="4"/>
  </cols>
  <sheetData>
    <row r="1" ht="30" customHeight="1" s="69">
      <c r="A1" s="70" t="inlineStr">
        <is>
          <t>📋  PANDUAN PENGGUNAAN TEMPLATE PEMBUKUAN TOKO SEMBAKO</t>
        </is>
      </c>
    </row>
    <row r="2" ht="9.75" customHeight="1" s="69"/>
    <row r="3" ht="19.5" customHeight="1" s="69">
      <c r="A3" s="71" t="n"/>
      <c r="B3" s="72" t="inlineStr">
        <is>
          <t>SHEET</t>
        </is>
      </c>
      <c r="C3" s="72" t="inlineStr">
        <is>
          <t>FUNGSI</t>
        </is>
      </c>
      <c r="D3" s="72" t="inlineStr">
        <is>
          <t>CARA PAKAI</t>
        </is>
      </c>
    </row>
    <row r="4" ht="19.5" customHeight="1" s="69">
      <c r="A4" s="71" t="n"/>
      <c r="B4" s="73" t="inlineStr">
        <is>
          <t>📒 Kas Harian</t>
        </is>
      </c>
      <c r="C4" s="71" t="inlineStr">
        <is>
          <t>Catat semua transaksi harian (pemasukan &amp; pengeluaran)</t>
        </is>
      </c>
      <c r="D4" s="71" t="inlineStr">
        <is>
          <t>Isi setiap hari — jangan ditunda</t>
        </is>
      </c>
    </row>
    <row r="5" ht="19.5" customHeight="1" s="69">
      <c r="A5" s="71" t="n"/>
      <c r="B5" s="73" t="inlineStr">
        <is>
          <t>📦 Stok Barang</t>
        </is>
      </c>
      <c r="C5" s="71" t="inlineStr">
        <is>
          <t>Pantau jumlah stok masuk, keluar, dan sisa stok</t>
        </is>
      </c>
      <c r="D5" s="71" t="inlineStr">
        <is>
          <t>Update setiap menerima barang &amp; akhir hari</t>
        </is>
      </c>
    </row>
    <row r="6" ht="19.5" customHeight="1" s="69">
      <c r="A6" s="71" t="n"/>
      <c r="B6" s="73" t="inlineStr">
        <is>
          <t>💳 Utang &amp; Piutang</t>
        </is>
      </c>
      <c r="C6" s="71" t="inlineStr">
        <is>
          <t>Catat utang ke supplier &amp; kredit dari pelanggan</t>
        </is>
      </c>
      <c r="D6" s="71" t="inlineStr">
        <is>
          <t>Perbarui saat ada pembayaran</t>
        </is>
      </c>
    </row>
    <row r="7" ht="19.5" customHeight="1" s="69">
      <c r="A7" s="71" t="n"/>
      <c r="B7" s="73" t="inlineStr">
        <is>
          <t>📊 Laba Rugi</t>
        </is>
      </c>
      <c r="C7" s="71" t="inlineStr">
        <is>
          <t>Rekap pendapatan &amp; biaya — cek margin bulanan</t>
        </is>
      </c>
      <c r="D7" s="71" t="inlineStr">
        <is>
          <t>Lihat setiap akhir bulan</t>
        </is>
      </c>
    </row>
    <row r="8" ht="9.75" customHeight="1" s="69"/>
    <row r="9" ht="19.5" customHeight="1" s="69">
      <c r="A9" s="71" t="n"/>
      <c r="B9" s="74" t="inlineStr">
        <is>
          <t>TIPS PENTING</t>
        </is>
      </c>
    </row>
    <row r="10" ht="19.5" customHeight="1" s="69">
      <c r="A10" s="71" t="n"/>
      <c r="B10" s="73" t="inlineStr">
        <is>
          <t>1.</t>
        </is>
      </c>
      <c r="C10" s="71" t="inlineStr">
        <is>
          <t>Catat SEMUA transaksi — sekecil apapun</t>
        </is>
      </c>
    </row>
    <row r="11" ht="19.5" customHeight="1" s="69">
      <c r="A11" s="71" t="n"/>
      <c r="B11" s="73" t="inlineStr">
        <is>
          <t>2.</t>
        </is>
      </c>
      <c r="C11" s="71" t="inlineStr">
        <is>
          <t>Update stok SETIAP HARI agar tidak ada selisih</t>
        </is>
      </c>
    </row>
    <row r="12" ht="19.5" customHeight="1" s="69">
      <c r="A12" s="71" t="n"/>
      <c r="B12" s="73" t="inlineStr">
        <is>
          <t>3.</t>
        </is>
      </c>
      <c r="C12" s="71" t="inlineStr">
        <is>
          <t>Tagih piutang pelanggan sesuai tanggal janji</t>
        </is>
      </c>
    </row>
    <row r="13" ht="19.5" customHeight="1" s="69">
      <c r="A13" s="71" t="n"/>
      <c r="B13" s="73" t="inlineStr">
        <is>
          <t>4.</t>
        </is>
      </c>
      <c r="C13" s="71" t="inlineStr">
        <is>
          <t>Rekonsiliasi kas setiap minggu (cocokkan buku vs uang fisik)</t>
        </is>
      </c>
    </row>
    <row r="14" ht="19.5" customHeight="1" s="69">
      <c r="A14" s="71" t="n"/>
      <c r="B14" s="73" t="inlineStr">
        <is>
          <t>5.</t>
        </is>
      </c>
      <c r="C14" s="71" t="inlineStr">
        <is>
          <t>Backup file Excel setiap bulan di Google Drive/flashdisk</t>
        </is>
      </c>
    </row>
    <row r="15" ht="9.75" customHeight="1" s="69"/>
    <row r="16" ht="19.5" customHeight="1" s="69">
      <c r="A16" s="71" t="n"/>
      <c r="B16" s="74" t="inlineStr">
        <is>
          <t>KETERANGAN WARNA &amp; STATUS</t>
        </is>
      </c>
    </row>
    <row r="17" ht="19.5" customHeight="1" s="69">
      <c r="A17" s="71" t="n"/>
      <c r="B17" s="73" t="inlineStr">
        <is>
          <t>🔵 Teks Biru</t>
        </is>
      </c>
      <c r="C17" s="71" t="inlineStr">
        <is>
          <t xml:space="preserve"> Angka input yang bisa Anda ubah</t>
        </is>
      </c>
    </row>
    <row r="18" ht="19.5" customHeight="1" s="69">
      <c r="A18" s="71" t="n"/>
      <c r="B18" s="73" t="inlineStr">
        <is>
          <t>⬛ Teks Hitam</t>
        </is>
      </c>
      <c r="C18" s="71" t="inlineStr">
        <is>
          <t xml:space="preserve"> Hasil formula otomatis (jangan diubah)</t>
        </is>
      </c>
    </row>
    <row r="19" ht="19.5" customHeight="1" s="69">
      <c r="A19" s="71" t="n"/>
      <c r="B19" s="73" t="inlineStr">
        <is>
          <t>✅ Stok Aman</t>
        </is>
      </c>
      <c r="C19" s="71" t="inlineStr">
        <is>
          <t xml:space="preserve"> Stok masih cukup (lebih dari 8 unit)</t>
        </is>
      </c>
    </row>
    <row r="20" ht="19.5" customHeight="1" s="69">
      <c r="A20" s="71" t="n"/>
      <c r="B20" s="73" t="inlineStr">
        <is>
          <t>🔶 Stok Sedikit</t>
        </is>
      </c>
      <c r="C20" s="71" t="inlineStr">
        <is>
          <t xml:space="preserve"> Stok tinggal sedikit (maks 8 unit) — segera restock</t>
        </is>
      </c>
    </row>
    <row r="21" ht="19.5" customHeight="1" s="69">
      <c r="A21" s="71" t="n"/>
      <c r="B21" s="73" t="inlineStr">
        <is>
          <t>⚠ Habis Segera</t>
        </is>
      </c>
      <c r="C21" s="71" t="inlineStr">
        <is>
          <t xml:space="preserve"> Stok hampir habis (maks 3 unit) — URGENT restock</t>
        </is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4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5" customWidth="1" style="68" min="1" max="1"/>
    <col width="12" customWidth="1" style="68" min="2" max="2"/>
    <col width="28" customWidth="1" style="68" min="3" max="3"/>
    <col width="16" customWidth="1" style="68" min="4" max="5"/>
    <col width="14" customWidth="1" style="68" min="6" max="6"/>
    <col width="16" customWidth="1" style="68" min="7" max="7"/>
    <col width="18" customWidth="1" style="68" min="8" max="8"/>
    <col width="14" customWidth="1" style="68" min="9" max="9"/>
    <col width="16" customWidth="1" style="68" min="10" max="10"/>
  </cols>
  <sheetData>
    <row r="1" ht="31.5" customHeight="1" s="69">
      <c r="A1" s="75" t="inlineStr">
        <is>
          <t>📒  BUKU KAS HARIAN  —  TOKO SEMBAKO</t>
        </is>
      </c>
    </row>
    <row r="2" ht="19.5" customHeight="1" s="69">
      <c r="A2" s="76" t="inlineStr">
        <is>
          <t>Bulan: ____________   Tahun: ________   Nama Toko: ________________________________</t>
        </is>
      </c>
    </row>
    <row r="3" ht="15" customHeight="1" s="69">
      <c r="D3" s="77" t="inlineStr">
        <is>
          <t>PEMASUKAN</t>
        </is>
      </c>
      <c r="G3" s="78" t="inlineStr">
        <is>
          <t>PENGELUARAN</t>
        </is>
      </c>
    </row>
    <row r="4" ht="36" customHeight="1" s="69">
      <c r="A4" s="79" t="inlineStr">
        <is>
          <t>No</t>
        </is>
      </c>
      <c r="B4" s="79" t="inlineStr">
        <is>
          <t>Tanggal</t>
        </is>
      </c>
      <c r="C4" s="79" t="inlineStr">
        <is>
          <t>Keterangan</t>
        </is>
      </c>
      <c r="D4" s="79" t="inlineStr">
        <is>
          <t>Penjualan
Tunai (Rp)</t>
        </is>
      </c>
      <c r="E4" s="79" t="inlineStr">
        <is>
          <t>Penjualan
Kredit (Rp)</t>
        </is>
      </c>
      <c r="F4" s="79" t="inlineStr">
        <is>
          <t>Pemasukan
Lain (Rp)</t>
        </is>
      </c>
      <c r="G4" s="79" t="inlineStr">
        <is>
          <t>Pembelian
Barang (Rp)</t>
        </is>
      </c>
      <c r="H4" s="79" t="inlineStr">
        <is>
          <t>Biaya
Operasional (Rp)</t>
        </is>
      </c>
      <c r="I4" s="79" t="inlineStr">
        <is>
          <t>Pengeluaran
Lain (Rp)</t>
        </is>
      </c>
      <c r="J4" s="79" t="inlineStr">
        <is>
          <t>Saldo
Harian (Rp)</t>
        </is>
      </c>
    </row>
    <row r="5" ht="15" customHeight="1" s="69">
      <c r="A5" s="80" t="n">
        <v>1</v>
      </c>
      <c r="B5" s="80" t="inlineStr">
        <is>
          <t>01/07/2025</t>
        </is>
      </c>
      <c r="C5" s="81" t="inlineStr">
        <is>
          <t>Beras 5kg, Gula 2kg, Minyak</t>
        </is>
      </c>
      <c r="D5" s="82" t="n">
        <v>850000</v>
      </c>
      <c r="E5" s="82" t="n">
        <v>0</v>
      </c>
      <c r="F5" s="82" t="n">
        <v>0</v>
      </c>
      <c r="G5" s="82" t="n">
        <v>500000</v>
      </c>
      <c r="H5" s="82" t="n">
        <v>0</v>
      </c>
      <c r="I5" s="82" t="n">
        <v>0</v>
      </c>
      <c r="J5" s="83">
        <f>D5+E5+F5-G5-H5-I5</f>
        <v/>
      </c>
    </row>
    <row r="6" ht="15" customHeight="1" s="69">
      <c r="A6" s="84" t="n">
        <v>2</v>
      </c>
      <c r="B6" s="84" t="inlineStr">
        <is>
          <t>02/07/2025</t>
        </is>
      </c>
      <c r="C6" s="85" t="inlineStr">
        <is>
          <t>Mi instan, Kecap, Sabun</t>
        </is>
      </c>
      <c r="D6" s="86" t="n">
        <v>620000</v>
      </c>
      <c r="E6" s="86" t="n">
        <v>50000</v>
      </c>
      <c r="F6" s="86" t="n">
        <v>0</v>
      </c>
      <c r="G6" s="86" t="n">
        <v>380000</v>
      </c>
      <c r="H6" s="86" t="n">
        <v>0</v>
      </c>
      <c r="I6" s="86" t="n">
        <v>0</v>
      </c>
      <c r="J6" s="87">
        <f>D6+E6+F6-G6-H6-I6</f>
        <v/>
      </c>
    </row>
    <row r="7" ht="15" customHeight="1" s="69">
      <c r="A7" s="80" t="n">
        <v>3</v>
      </c>
      <c r="B7" s="80" t="inlineStr">
        <is>
          <t>03/07/2025</t>
        </is>
      </c>
      <c r="C7" s="81" t="inlineStr">
        <is>
          <t>Beras, Telur, Tepung terigu</t>
        </is>
      </c>
      <c r="D7" s="82" t="n">
        <v>930000</v>
      </c>
      <c r="E7" s="82" t="n">
        <v>0</v>
      </c>
      <c r="F7" s="82" t="n">
        <v>0</v>
      </c>
      <c r="G7" s="82" t="n">
        <v>600000</v>
      </c>
      <c r="H7" s="82" t="n">
        <v>25000</v>
      </c>
      <c r="I7" s="82" t="n">
        <v>0</v>
      </c>
      <c r="J7" s="83">
        <f>D7+E7+F7-G7-H7-I7</f>
        <v/>
      </c>
    </row>
    <row r="8" ht="15" customHeight="1" s="69">
      <c r="A8" s="84" t="n">
        <v>4</v>
      </c>
      <c r="B8" s="84" t="inlineStr">
        <is>
          <t>04/07/2025</t>
        </is>
      </c>
      <c r="C8" s="85" t="inlineStr">
        <is>
          <t>Minyak goreng, Garam, Kopi</t>
        </is>
      </c>
      <c r="D8" s="86" t="n">
        <v>710000</v>
      </c>
      <c r="E8" s="86" t="n">
        <v>80000</v>
      </c>
      <c r="F8" s="86" t="n">
        <v>0</v>
      </c>
      <c r="G8" s="86" t="n">
        <v>450000</v>
      </c>
      <c r="H8" s="86" t="n">
        <v>0</v>
      </c>
      <c r="I8" s="86" t="n">
        <v>0</v>
      </c>
      <c r="J8" s="87">
        <f>D8+E8+F8-G8-H8-I8</f>
        <v/>
      </c>
    </row>
    <row r="9" ht="15" customHeight="1" s="69">
      <c r="A9" s="80" t="n">
        <v>5</v>
      </c>
      <c r="B9" s="80" t="inlineStr">
        <is>
          <t>05/07/2025</t>
        </is>
      </c>
      <c r="C9" s="81" t="inlineStr">
        <is>
          <t>Listrik bulan ini</t>
        </is>
      </c>
      <c r="D9" s="82" t="n">
        <v>540000</v>
      </c>
      <c r="E9" s="82" t="n">
        <v>0</v>
      </c>
      <c r="F9" s="82" t="n">
        <v>0</v>
      </c>
      <c r="G9" s="82" t="n">
        <v>300000</v>
      </c>
      <c r="H9" s="82" t="n">
        <v>150000</v>
      </c>
      <c r="I9" s="82" t="n">
        <v>0</v>
      </c>
      <c r="J9" s="83">
        <f>D9+E9+F9-G9-H9-I9</f>
        <v/>
      </c>
    </row>
    <row r="10" ht="15" customHeight="1" s="69">
      <c r="A10" s="84" t="n">
        <v>6</v>
      </c>
      <c r="B10" s="84" t="inlineStr">
        <is>
          <t>06/07/2025</t>
        </is>
      </c>
      <c r="C10" s="85" t="inlineStr">
        <is>
          <t>Beras 10kg, Gula, Kecap</t>
        </is>
      </c>
      <c r="D10" s="86" t="n">
        <v>980000</v>
      </c>
      <c r="E10" s="86" t="n">
        <v>0</v>
      </c>
      <c r="F10" s="86" t="n">
        <v>0</v>
      </c>
      <c r="G10" s="86" t="n">
        <v>650000</v>
      </c>
      <c r="H10" s="86" t="n">
        <v>0</v>
      </c>
      <c r="I10" s="86" t="n">
        <v>0</v>
      </c>
      <c r="J10" s="87">
        <f>D10+E10+F10-G10-H10-I10</f>
        <v/>
      </c>
    </row>
    <row r="11" ht="15" customHeight="1" s="69">
      <c r="A11" s="80" t="n">
        <v>7</v>
      </c>
      <c r="B11" s="80" t="inlineStr">
        <is>
          <t>07/07/2025</t>
        </is>
      </c>
      <c r="C11" s="81" t="inlineStr">
        <is>
          <t>Mi instan, Sabun cuci, Deterjen</t>
        </is>
      </c>
      <c r="D11" s="82" t="n">
        <v>760000</v>
      </c>
      <c r="E11" s="82" t="n">
        <v>30000</v>
      </c>
      <c r="F11" s="82" t="n">
        <v>0</v>
      </c>
      <c r="G11" s="82" t="n">
        <v>480000</v>
      </c>
      <c r="H11" s="82" t="n">
        <v>0</v>
      </c>
      <c r="I11" s="82" t="n">
        <v>0</v>
      </c>
      <c r="J11" s="83">
        <f>D11+E11+F11-G11-H11-I11</f>
        <v/>
      </c>
    </row>
    <row r="12" ht="15" customHeight="1" s="69">
      <c r="A12" s="84" t="n"/>
      <c r="B12" s="84" t="n"/>
      <c r="C12" s="85" t="n"/>
      <c r="D12" s="86" t="n"/>
      <c r="E12" s="86" t="n"/>
      <c r="F12" s="86" t="n"/>
      <c r="G12" s="86" t="n"/>
      <c r="H12" s="86" t="n"/>
      <c r="I12" s="86" t="n"/>
      <c r="J12" s="87">
        <f>D12+E12+F12-G12-H12-I12</f>
        <v/>
      </c>
    </row>
    <row r="13" ht="15" customHeight="1" s="69">
      <c r="A13" s="80" t="n"/>
      <c r="B13" s="80" t="n"/>
      <c r="C13" s="81" t="n"/>
      <c r="D13" s="82" t="n"/>
      <c r="E13" s="82" t="n"/>
      <c r="F13" s="82" t="n"/>
      <c r="G13" s="82" t="n"/>
      <c r="H13" s="82" t="n"/>
      <c r="I13" s="82" t="n"/>
      <c r="J13" s="83">
        <f>D13+E13+F13-G13-H13-I13</f>
        <v/>
      </c>
    </row>
    <row r="14" ht="15" customHeight="1" s="69">
      <c r="A14" s="84" t="n"/>
      <c r="B14" s="84" t="n"/>
      <c r="C14" s="85" t="n"/>
      <c r="D14" s="86" t="n"/>
      <c r="E14" s="86" t="n"/>
      <c r="F14" s="86" t="n"/>
      <c r="G14" s="86" t="n"/>
      <c r="H14" s="86" t="n"/>
      <c r="I14" s="86" t="n"/>
      <c r="J14" s="87">
        <f>D14+E14+F14-G14-H14-I14</f>
        <v/>
      </c>
    </row>
    <row r="15" ht="15" customHeight="1" s="69">
      <c r="A15" s="80" t="n"/>
      <c r="B15" s="80" t="n"/>
      <c r="C15" s="81" t="n"/>
      <c r="D15" s="82" t="n"/>
      <c r="E15" s="82" t="n"/>
      <c r="F15" s="82" t="n"/>
      <c r="G15" s="82" t="n"/>
      <c r="H15" s="82" t="n"/>
      <c r="I15" s="82" t="n"/>
      <c r="J15" s="83">
        <f>D15+E15+F15-G15-H15-I15</f>
        <v/>
      </c>
    </row>
    <row r="16" ht="15" customHeight="1" s="69">
      <c r="A16" s="84" t="n"/>
      <c r="B16" s="84" t="n"/>
      <c r="C16" s="85" t="n"/>
      <c r="D16" s="86" t="n"/>
      <c r="E16" s="86" t="n"/>
      <c r="F16" s="86" t="n"/>
      <c r="G16" s="86" t="n"/>
      <c r="H16" s="86" t="n"/>
      <c r="I16" s="86" t="n"/>
      <c r="J16" s="87">
        <f>D16+E16+F16-G16-H16-I16</f>
        <v/>
      </c>
    </row>
    <row r="17" ht="15" customHeight="1" s="69">
      <c r="A17" s="80" t="n"/>
      <c r="B17" s="80" t="n"/>
      <c r="C17" s="81" t="n"/>
      <c r="D17" s="82" t="n"/>
      <c r="E17" s="82" t="n"/>
      <c r="F17" s="82" t="n"/>
      <c r="G17" s="82" t="n"/>
      <c r="H17" s="82" t="n"/>
      <c r="I17" s="82" t="n"/>
      <c r="J17" s="83">
        <f>D17+E17+F17-G17-H17-I17</f>
        <v/>
      </c>
    </row>
    <row r="18" ht="15" customHeight="1" s="69">
      <c r="A18" s="84" t="n"/>
      <c r="B18" s="84" t="n"/>
      <c r="C18" s="85" t="n"/>
      <c r="D18" s="86" t="n"/>
      <c r="E18" s="86" t="n"/>
      <c r="F18" s="86" t="n"/>
      <c r="G18" s="86" t="n"/>
      <c r="H18" s="86" t="n"/>
      <c r="I18" s="86" t="n"/>
      <c r="J18" s="87">
        <f>D18+E18+F18-G18-H18-I18</f>
        <v/>
      </c>
    </row>
    <row r="19" ht="15" customHeight="1" s="69">
      <c r="A19" s="80" t="n"/>
      <c r="B19" s="80" t="n"/>
      <c r="C19" s="81" t="n"/>
      <c r="D19" s="82" t="n"/>
      <c r="E19" s="82" t="n"/>
      <c r="F19" s="82" t="n"/>
      <c r="G19" s="82" t="n"/>
      <c r="H19" s="82" t="n"/>
      <c r="I19" s="82" t="n"/>
      <c r="J19" s="83">
        <f>D19+E19+F19-G19-H19-I19</f>
        <v/>
      </c>
    </row>
    <row r="20" ht="15" customHeight="1" s="69">
      <c r="A20" s="84" t="n"/>
      <c r="B20" s="84" t="n"/>
      <c r="C20" s="85" t="n"/>
      <c r="D20" s="86" t="n"/>
      <c r="E20" s="86" t="n"/>
      <c r="F20" s="86" t="n"/>
      <c r="G20" s="86" t="n"/>
      <c r="H20" s="86" t="n"/>
      <c r="I20" s="86" t="n"/>
      <c r="J20" s="87">
        <f>D20+E20+F20-G20-H20-I20</f>
        <v/>
      </c>
    </row>
    <row r="21" ht="15" customHeight="1" s="69">
      <c r="A21" s="80" t="n"/>
      <c r="B21" s="80" t="n"/>
      <c r="C21" s="81" t="n"/>
      <c r="D21" s="82" t="n"/>
      <c r="E21" s="82" t="n"/>
      <c r="F21" s="82" t="n"/>
      <c r="G21" s="82" t="n"/>
      <c r="H21" s="82" t="n"/>
      <c r="I21" s="82" t="n"/>
      <c r="J21" s="83">
        <f>D21+E21+F21-G21-H21-I21</f>
        <v/>
      </c>
    </row>
    <row r="22" ht="15" customHeight="1" s="69">
      <c r="A22" s="84" t="n"/>
      <c r="B22" s="84" t="n"/>
      <c r="C22" s="85" t="n"/>
      <c r="D22" s="86" t="n"/>
      <c r="E22" s="86" t="n"/>
      <c r="F22" s="86" t="n"/>
      <c r="G22" s="86" t="n"/>
      <c r="H22" s="86" t="n"/>
      <c r="I22" s="86" t="n"/>
      <c r="J22" s="87">
        <f>D22+E22+F22-G22-H22-I22</f>
        <v/>
      </c>
    </row>
    <row r="23" ht="15" customHeight="1" s="69">
      <c r="A23" s="80" t="n"/>
      <c r="B23" s="80" t="n"/>
      <c r="C23" s="81" t="n"/>
      <c r="D23" s="82" t="n"/>
      <c r="E23" s="82" t="n"/>
      <c r="F23" s="82" t="n"/>
      <c r="G23" s="82" t="n"/>
      <c r="H23" s="82" t="n"/>
      <c r="I23" s="82" t="n"/>
      <c r="J23" s="83">
        <f>D23+E23+F23-G23-H23-I23</f>
        <v/>
      </c>
    </row>
    <row r="24" ht="15" customHeight="1" s="69">
      <c r="A24" s="84" t="n"/>
      <c r="B24" s="84" t="n"/>
      <c r="C24" s="85" t="n"/>
      <c r="D24" s="86" t="n"/>
      <c r="E24" s="86" t="n"/>
      <c r="F24" s="86" t="n"/>
      <c r="G24" s="86" t="n"/>
      <c r="H24" s="86" t="n"/>
      <c r="I24" s="86" t="n"/>
      <c r="J24" s="87">
        <f>D24+E24+F24-G24-H24-I24</f>
        <v/>
      </c>
    </row>
    <row r="25" ht="15" customHeight="1" s="69">
      <c r="A25" s="80" t="n"/>
      <c r="B25" s="80" t="n"/>
      <c r="C25" s="81" t="n"/>
      <c r="D25" s="82" t="n"/>
      <c r="E25" s="82" t="n"/>
      <c r="F25" s="82" t="n"/>
      <c r="G25" s="82" t="n"/>
      <c r="H25" s="82" t="n"/>
      <c r="I25" s="82" t="n"/>
      <c r="J25" s="83">
        <f>D25+E25+F25-G25-H25-I25</f>
        <v/>
      </c>
    </row>
    <row r="26" ht="15" customHeight="1" s="69">
      <c r="A26" s="84" t="n"/>
      <c r="B26" s="84" t="n"/>
      <c r="C26" s="85" t="n"/>
      <c r="D26" s="86" t="n"/>
      <c r="E26" s="86" t="n"/>
      <c r="F26" s="86" t="n"/>
      <c r="G26" s="86" t="n"/>
      <c r="H26" s="86" t="n"/>
      <c r="I26" s="86" t="n"/>
      <c r="J26" s="87">
        <f>D26+E26+F26-G26-H26-I26</f>
        <v/>
      </c>
    </row>
    <row r="27" ht="15" customHeight="1" s="69">
      <c r="A27" s="80" t="n"/>
      <c r="B27" s="80" t="n"/>
      <c r="C27" s="81" t="n"/>
      <c r="D27" s="82" t="n"/>
      <c r="E27" s="82" t="n"/>
      <c r="F27" s="82" t="n"/>
      <c r="G27" s="82" t="n"/>
      <c r="H27" s="82" t="n"/>
      <c r="I27" s="82" t="n"/>
      <c r="J27" s="83">
        <f>D27+E27+F27-G27-H27-I27</f>
        <v/>
      </c>
    </row>
    <row r="28" ht="15" customHeight="1" s="69">
      <c r="A28" s="84" t="n"/>
      <c r="B28" s="84" t="n"/>
      <c r="C28" s="85" t="n"/>
      <c r="D28" s="86" t="n"/>
      <c r="E28" s="86" t="n"/>
      <c r="F28" s="86" t="n"/>
      <c r="G28" s="86" t="n"/>
      <c r="H28" s="86" t="n"/>
      <c r="I28" s="86" t="n"/>
      <c r="J28" s="87">
        <f>D28+E28+F28-G28-H28-I28</f>
        <v/>
      </c>
    </row>
    <row r="29" ht="15" customHeight="1" s="69">
      <c r="A29" s="80" t="n"/>
      <c r="B29" s="80" t="n"/>
      <c r="C29" s="81" t="n"/>
      <c r="D29" s="82" t="n"/>
      <c r="E29" s="82" t="n"/>
      <c r="F29" s="82" t="n"/>
      <c r="G29" s="82" t="n"/>
      <c r="H29" s="82" t="n"/>
      <c r="I29" s="82" t="n"/>
      <c r="J29" s="83">
        <f>D29+E29+F29-G29-H29-I29</f>
        <v/>
      </c>
    </row>
    <row r="30" ht="15" customHeight="1" s="69">
      <c r="A30" s="84" t="n"/>
      <c r="B30" s="84" t="n"/>
      <c r="C30" s="85" t="n"/>
      <c r="D30" s="86" t="n"/>
      <c r="E30" s="86" t="n"/>
      <c r="F30" s="86" t="n"/>
      <c r="G30" s="86" t="n"/>
      <c r="H30" s="86" t="n"/>
      <c r="I30" s="86" t="n"/>
      <c r="J30" s="87">
        <f>D30+E30+F30-G30-H30-I30</f>
        <v/>
      </c>
    </row>
    <row r="31" ht="15" customHeight="1" s="69">
      <c r="A31" s="80" t="n"/>
      <c r="B31" s="80" t="n"/>
      <c r="C31" s="81" t="n"/>
      <c r="D31" s="82" t="n"/>
      <c r="E31" s="82" t="n"/>
      <c r="F31" s="82" t="n"/>
      <c r="G31" s="82" t="n"/>
      <c r="H31" s="82" t="n"/>
      <c r="I31" s="82" t="n"/>
      <c r="J31" s="83">
        <f>D31+E31+F31-G31-H31-I31</f>
        <v/>
      </c>
    </row>
    <row r="32" ht="15" customHeight="1" s="69">
      <c r="A32" s="84" t="n"/>
      <c r="B32" s="84" t="n"/>
      <c r="C32" s="85" t="n"/>
      <c r="D32" s="86" t="n"/>
      <c r="E32" s="86" t="n"/>
      <c r="F32" s="86" t="n"/>
      <c r="G32" s="86" t="n"/>
      <c r="H32" s="86" t="n"/>
      <c r="I32" s="86" t="n"/>
      <c r="J32" s="87">
        <f>D32+E32+F32-G32-H32-I32</f>
        <v/>
      </c>
    </row>
    <row r="33" ht="15" customHeight="1" s="69">
      <c r="A33" s="80" t="n"/>
      <c r="B33" s="80" t="n"/>
      <c r="C33" s="81" t="n"/>
      <c r="D33" s="82" t="n"/>
      <c r="E33" s="82" t="n"/>
      <c r="F33" s="82" t="n"/>
      <c r="G33" s="82" t="n"/>
      <c r="H33" s="82" t="n"/>
      <c r="I33" s="82" t="n"/>
      <c r="J33" s="83">
        <f>D33+E33+F33-G33-H33-I33</f>
        <v/>
      </c>
    </row>
    <row r="34" ht="15" customHeight="1" s="69">
      <c r="A34" s="84" t="n"/>
      <c r="B34" s="84" t="n"/>
      <c r="C34" s="85" t="n"/>
      <c r="D34" s="86" t="n"/>
      <c r="E34" s="86" t="n"/>
      <c r="F34" s="86" t="n"/>
      <c r="G34" s="86" t="n"/>
      <c r="H34" s="86" t="n"/>
      <c r="I34" s="86" t="n"/>
      <c r="J34" s="87">
        <f>D34+E34+F34-G34-H34-I34</f>
        <v/>
      </c>
    </row>
    <row r="35" ht="15" customHeight="1" s="69">
      <c r="A35" s="80" t="n"/>
      <c r="B35" s="80" t="n"/>
      <c r="C35" s="81" t="n"/>
      <c r="D35" s="82" t="n"/>
      <c r="E35" s="82" t="n"/>
      <c r="F35" s="82" t="n"/>
      <c r="G35" s="82" t="n"/>
      <c r="H35" s="82" t="n"/>
      <c r="I35" s="82" t="n"/>
      <c r="J35" s="83">
        <f>D35+E35+F35-G35-H35-I35</f>
        <v/>
      </c>
    </row>
    <row r="36" ht="15" customHeight="1" s="69">
      <c r="A36" s="88" t="inlineStr">
        <is>
          <t>TOTAL BULAN INI</t>
        </is>
      </c>
      <c r="D36" s="89">
        <f>SUM(D5:D35)</f>
        <v/>
      </c>
      <c r="E36" s="89">
        <f>SUM(E5:E35)</f>
        <v/>
      </c>
      <c r="F36" s="89">
        <f>SUM(F5:F35)</f>
        <v/>
      </c>
      <c r="G36" s="89">
        <f>SUM(G5:G35)</f>
        <v/>
      </c>
      <c r="H36" s="89">
        <f>SUM(H5:H35)</f>
        <v/>
      </c>
      <c r="I36" s="89">
        <f>SUM(I5:I35)</f>
        <v/>
      </c>
      <c r="J36" s="89">
        <f>SUM(J5:J35)</f>
        <v/>
      </c>
    </row>
    <row r="38" ht="24" customHeight="1" s="69">
      <c r="A38" s="90" t="inlineStr">
        <is>
          <t>RINGKASAN BULAN INI</t>
        </is>
      </c>
    </row>
    <row r="39" ht="21.75" customHeight="1" s="69">
      <c r="A39" s="91" t="inlineStr">
        <is>
          <t>Total Pemasukan (Rp)</t>
        </is>
      </c>
      <c r="B39" s="92" t="n"/>
      <c r="C39" s="92" t="n"/>
      <c r="D39" s="93">
        <f>D36+E36+F36</f>
        <v/>
      </c>
      <c r="E39" s="92" t="n"/>
    </row>
    <row r="40" ht="21.75" customHeight="1" s="69">
      <c r="A40" s="94" t="inlineStr">
        <is>
          <t>Total Pengeluaran (Rp)</t>
        </is>
      </c>
      <c r="B40" s="92" t="n"/>
      <c r="C40" s="92" t="n"/>
      <c r="D40" s="95">
        <f>G36+H36+I36</f>
        <v/>
      </c>
      <c r="E40" s="92" t="n"/>
    </row>
    <row r="41" ht="21.75" customHeight="1" s="69">
      <c r="A41" s="96" t="inlineStr">
        <is>
          <t>LABA BERSIH BULAN INI</t>
        </is>
      </c>
      <c r="B41" s="92" t="n"/>
      <c r="C41" s="92" t="n"/>
      <c r="D41" s="97">
        <f>D39-D40</f>
        <v/>
      </c>
      <c r="E41" s="92" t="n"/>
    </row>
  </sheetData>
  <mergeCells count="12">
    <mergeCell ref="A1:J1"/>
    <mergeCell ref="A41:C41"/>
    <mergeCell ref="A36:C36"/>
    <mergeCell ref="A38:E38"/>
    <mergeCell ref="A2:J2"/>
    <mergeCell ref="A40:C40"/>
    <mergeCell ref="D3:F3"/>
    <mergeCell ref="G3:I3"/>
    <mergeCell ref="A39:C39"/>
    <mergeCell ref="D41:E41"/>
    <mergeCell ref="D40:E40"/>
    <mergeCell ref="D39:E3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K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5" customWidth="1" style="68" min="1" max="1"/>
    <col width="25" customWidth="1" style="68" min="2" max="2"/>
    <col width="10" customWidth="1" style="68" min="3" max="7"/>
    <col width="14" customWidth="1" style="68" min="8" max="9"/>
    <col width="16" customWidth="1" style="68" min="10" max="10"/>
    <col width="14" customWidth="1" style="68" min="11" max="11"/>
  </cols>
  <sheetData>
    <row r="1" ht="31.5" customHeight="1" s="69">
      <c r="A1" s="98" t="inlineStr">
        <is>
          <t>📦  BUKU STOK BARANG  —  TOKO SEMBAKO</t>
        </is>
      </c>
    </row>
    <row r="2" ht="19.5" customHeight="1" s="69">
      <c r="A2" s="99" t="inlineStr">
        <is>
          <t>Bulan: ____________   Tahun: ________   Update setiap hari setelah toko tutup</t>
        </is>
      </c>
    </row>
    <row r="3" ht="36" customHeight="1" s="69">
      <c r="A3" s="100" t="inlineStr">
        <is>
          <t>No</t>
        </is>
      </c>
      <c r="B3" s="100" t="inlineStr">
        <is>
          <t>Nama Barang</t>
        </is>
      </c>
      <c r="C3" s="100" t="inlineStr">
        <is>
          <t>Satuan</t>
        </is>
      </c>
      <c r="D3" s="100" t="inlineStr">
        <is>
          <t>Stok Awal</t>
        </is>
      </c>
      <c r="E3" s="100" t="inlineStr">
        <is>
          <t>Barang
Masuk</t>
        </is>
      </c>
      <c r="F3" s="100" t="inlineStr">
        <is>
          <t>Barang
Keluar</t>
        </is>
      </c>
      <c r="G3" s="100" t="inlineStr">
        <is>
          <t>Stok Akhir</t>
        </is>
      </c>
      <c r="H3" s="100" t="inlineStr">
        <is>
          <t>Harga Beli
(Rp/satuan)</t>
        </is>
      </c>
      <c r="I3" s="100" t="inlineStr">
        <is>
          <t>Harga Jual
(Rp/satuan)</t>
        </is>
      </c>
      <c r="J3" s="100" t="inlineStr">
        <is>
          <t>Nilai Stok
(Rp)</t>
        </is>
      </c>
      <c r="K3" s="100" t="inlineStr">
        <is>
          <t>Status Stok</t>
        </is>
      </c>
    </row>
    <row r="4" ht="15" customHeight="1" s="69">
      <c r="A4" s="101" t="n">
        <v>1</v>
      </c>
      <c r="B4" s="102" t="inlineStr">
        <is>
          <t>Beras Premium 5kg</t>
        </is>
      </c>
      <c r="C4" s="101" t="inlineStr">
        <is>
          <t>Karung</t>
        </is>
      </c>
      <c r="D4" s="101" t="n">
        <v>20</v>
      </c>
      <c r="E4" s="101" t="n">
        <v>10</v>
      </c>
      <c r="F4" s="101" t="n">
        <v>18</v>
      </c>
      <c r="G4" s="103">
        <f>D4+E4-F4</f>
        <v/>
      </c>
      <c r="H4" s="104" t="n">
        <v>85000</v>
      </c>
      <c r="I4" s="104" t="n">
        <v>90000</v>
      </c>
      <c r="J4" s="104">
        <f>G4*H4</f>
        <v/>
      </c>
      <c r="K4" s="101">
        <f>IF(G4&lt;=3,"⚠ HABIS SEGERA",IF(G4&lt;=8,"🔶 Stok Sedikit","✅ Aman"))</f>
        <v/>
      </c>
    </row>
    <row r="5" ht="15" customHeight="1" s="69">
      <c r="A5" s="80" t="n">
        <v>2</v>
      </c>
      <c r="B5" s="81" t="inlineStr">
        <is>
          <t>Beras Medium 5kg</t>
        </is>
      </c>
      <c r="C5" s="80" t="inlineStr">
        <is>
          <t>Karung</t>
        </is>
      </c>
      <c r="D5" s="80" t="n">
        <v>15</v>
      </c>
      <c r="E5" s="80" t="n">
        <v>8</v>
      </c>
      <c r="F5" s="80" t="n">
        <v>14</v>
      </c>
      <c r="G5" s="105">
        <f>D5+E5-F5</f>
        <v/>
      </c>
      <c r="H5" s="82" t="n">
        <v>75000</v>
      </c>
      <c r="I5" s="82" t="n">
        <v>80000</v>
      </c>
      <c r="J5" s="82">
        <f>G5*H5</f>
        <v/>
      </c>
      <c r="K5" s="80">
        <f>IF(G5&lt;=3,"⚠ HABIS SEGERA",IF(G5&lt;=8,"🔶 Stok Sedikit","✅ Aman"))</f>
        <v/>
      </c>
    </row>
    <row r="6" ht="15" customHeight="1" s="69">
      <c r="A6" s="101" t="n">
        <v>3</v>
      </c>
      <c r="B6" s="102" t="inlineStr">
        <is>
          <t>Gula Pasir 1kg</t>
        </is>
      </c>
      <c r="C6" s="101" t="inlineStr">
        <is>
          <t>Kg</t>
        </is>
      </c>
      <c r="D6" s="101" t="n">
        <v>30</v>
      </c>
      <c r="E6" s="101" t="n">
        <v>20</v>
      </c>
      <c r="F6" s="101" t="n">
        <v>25</v>
      </c>
      <c r="G6" s="103">
        <f>D6+E6-F6</f>
        <v/>
      </c>
      <c r="H6" s="104" t="n">
        <v>15000</v>
      </c>
      <c r="I6" s="104" t="n">
        <v>17000</v>
      </c>
      <c r="J6" s="104">
        <f>G6*H6</f>
        <v/>
      </c>
      <c r="K6" s="101">
        <f>IF(G6&lt;=3,"⚠ HABIS SEGERA",IF(G6&lt;=8,"🔶 Stok Sedikit","✅ Aman"))</f>
        <v/>
      </c>
    </row>
    <row r="7" ht="15" customHeight="1" s="69">
      <c r="A7" s="80" t="n">
        <v>4</v>
      </c>
      <c r="B7" s="81" t="inlineStr">
        <is>
          <t>Minyak Goreng 1L</t>
        </is>
      </c>
      <c r="C7" s="80" t="inlineStr">
        <is>
          <t>Botol</t>
        </is>
      </c>
      <c r="D7" s="80" t="n">
        <v>40</v>
      </c>
      <c r="E7" s="80" t="n">
        <v>30</v>
      </c>
      <c r="F7" s="80" t="n">
        <v>35</v>
      </c>
      <c r="G7" s="105">
        <f>D7+E7-F7</f>
        <v/>
      </c>
      <c r="H7" s="82" t="n">
        <v>18000</v>
      </c>
      <c r="I7" s="82" t="n">
        <v>20000</v>
      </c>
      <c r="J7" s="82">
        <f>G7*H7</f>
        <v/>
      </c>
      <c r="K7" s="80">
        <f>IF(G7&lt;=3,"⚠ HABIS SEGERA",IF(G7&lt;=8,"🔶 Stok Sedikit","✅ Aman"))</f>
        <v/>
      </c>
    </row>
    <row r="8" ht="15" customHeight="1" s="69">
      <c r="A8" s="101" t="n">
        <v>5</v>
      </c>
      <c r="B8" s="102" t="inlineStr">
        <is>
          <t>Mi Instan Goreng</t>
        </is>
      </c>
      <c r="C8" s="101" t="inlineStr">
        <is>
          <t>Dus</t>
        </is>
      </c>
      <c r="D8" s="101" t="n">
        <v>25</v>
      </c>
      <c r="E8" s="101" t="n">
        <v>40</v>
      </c>
      <c r="F8" s="101" t="n">
        <v>30</v>
      </c>
      <c r="G8" s="103">
        <f>D8+E8-F8</f>
        <v/>
      </c>
      <c r="H8" s="104" t="n">
        <v>95000</v>
      </c>
      <c r="I8" s="104" t="n">
        <v>105000</v>
      </c>
      <c r="J8" s="104">
        <f>G8*H8</f>
        <v/>
      </c>
      <c r="K8" s="101">
        <f>IF(G8&lt;=3,"⚠ HABIS SEGERA",IF(G8&lt;=8,"🔶 Stok Sedikit","✅ Aman"))</f>
        <v/>
      </c>
    </row>
    <row r="9" ht="15" customHeight="1" s="69">
      <c r="A9" s="80" t="n">
        <v>6</v>
      </c>
      <c r="B9" s="81" t="inlineStr">
        <is>
          <t>Mi Instan Kuah</t>
        </is>
      </c>
      <c r="C9" s="80" t="inlineStr">
        <is>
          <t>Dus</t>
        </is>
      </c>
      <c r="D9" s="80" t="n">
        <v>20</v>
      </c>
      <c r="E9" s="80" t="n">
        <v>35</v>
      </c>
      <c r="F9" s="80" t="n">
        <v>28</v>
      </c>
      <c r="G9" s="105">
        <f>D9+E9-F9</f>
        <v/>
      </c>
      <c r="H9" s="82" t="n">
        <v>95000</v>
      </c>
      <c r="I9" s="82" t="n">
        <v>105000</v>
      </c>
      <c r="J9" s="82">
        <f>G9*H9</f>
        <v/>
      </c>
      <c r="K9" s="80">
        <f>IF(G9&lt;=3,"⚠ HABIS SEGERA",IF(G9&lt;=8,"🔶 Stok Sedikit","✅ Aman"))</f>
        <v/>
      </c>
    </row>
    <row r="10" ht="15" customHeight="1" s="69">
      <c r="A10" s="101" t="n">
        <v>7</v>
      </c>
      <c r="B10" s="102" t="inlineStr">
        <is>
          <t>Kecap Manis 135ml</t>
        </is>
      </c>
      <c r="C10" s="101" t="inlineStr">
        <is>
          <t>Botol</t>
        </is>
      </c>
      <c r="D10" s="101" t="n">
        <v>50</v>
      </c>
      <c r="E10" s="101" t="n">
        <v>20</v>
      </c>
      <c r="F10" s="101" t="n">
        <v>45</v>
      </c>
      <c r="G10" s="103">
        <f>D10+E10-F10</f>
        <v/>
      </c>
      <c r="H10" s="104" t="n">
        <v>5000</v>
      </c>
      <c r="I10" s="104" t="n">
        <v>6000</v>
      </c>
      <c r="J10" s="104">
        <f>G10*H10</f>
        <v/>
      </c>
      <c r="K10" s="101">
        <f>IF(G10&lt;=3,"⚠ HABIS SEGERA",IF(G10&lt;=8,"🔶 Stok Sedikit","✅ Aman"))</f>
        <v/>
      </c>
    </row>
    <row r="11" ht="15" customHeight="1" s="69">
      <c r="A11" s="80" t="n">
        <v>8</v>
      </c>
      <c r="B11" s="81" t="inlineStr">
        <is>
          <t>Garam 500g</t>
        </is>
      </c>
      <c r="C11" s="80" t="inlineStr">
        <is>
          <t>Bks</t>
        </is>
      </c>
      <c r="D11" s="80" t="n">
        <v>60</v>
      </c>
      <c r="E11" s="80" t="n">
        <v>30</v>
      </c>
      <c r="F11" s="80" t="n">
        <v>55</v>
      </c>
      <c r="G11" s="105">
        <f>D11+E11-F11</f>
        <v/>
      </c>
      <c r="H11" s="82" t="n">
        <v>3000</v>
      </c>
      <c r="I11" s="82" t="n">
        <v>3500</v>
      </c>
      <c r="J11" s="82">
        <f>G11*H11</f>
        <v/>
      </c>
      <c r="K11" s="80">
        <f>IF(G11&lt;=3,"⚠ HABIS SEGERA",IF(G11&lt;=8,"🔶 Stok Sedikit","✅ Aman"))</f>
        <v/>
      </c>
    </row>
    <row r="12" ht="15" customHeight="1" s="69">
      <c r="A12" s="101" t="n">
        <v>9</v>
      </c>
      <c r="B12" s="102" t="inlineStr">
        <is>
          <t>Tepung Terigu 1kg</t>
        </is>
      </c>
      <c r="C12" s="101" t="inlineStr">
        <is>
          <t>Kg</t>
        </is>
      </c>
      <c r="D12" s="101" t="n">
        <v>25</v>
      </c>
      <c r="E12" s="101" t="n">
        <v>15</v>
      </c>
      <c r="F12" s="101" t="n">
        <v>22</v>
      </c>
      <c r="G12" s="103">
        <f>D12+E12-F12</f>
        <v/>
      </c>
      <c r="H12" s="104" t="n">
        <v>12000</v>
      </c>
      <c r="I12" s="104" t="n">
        <v>13500</v>
      </c>
      <c r="J12" s="104">
        <f>G12*H12</f>
        <v/>
      </c>
      <c r="K12" s="101">
        <f>IF(G12&lt;=3,"⚠ HABIS SEGERA",IF(G12&lt;=8,"🔶 Stok Sedikit","✅ Aman"))</f>
        <v/>
      </c>
    </row>
    <row r="13" ht="15" customHeight="1" s="69">
      <c r="A13" s="80" t="n">
        <v>10</v>
      </c>
      <c r="B13" s="81" t="inlineStr">
        <is>
          <t>Telur Ayam</t>
        </is>
      </c>
      <c r="C13" s="80" t="inlineStr">
        <is>
          <t>Kg</t>
        </is>
      </c>
      <c r="D13" s="80" t="n">
        <v>10</v>
      </c>
      <c r="E13" s="80" t="n">
        <v>20</v>
      </c>
      <c r="F13" s="80" t="n">
        <v>15</v>
      </c>
      <c r="G13" s="105">
        <f>D13+E13-F13</f>
        <v/>
      </c>
      <c r="H13" s="82" t="n">
        <v>28000</v>
      </c>
      <c r="I13" s="82" t="n">
        <v>32000</v>
      </c>
      <c r="J13" s="82">
        <f>G13*H13</f>
        <v/>
      </c>
      <c r="K13" s="80">
        <f>IF(G13&lt;=3,"⚠ HABIS SEGERA",IF(G13&lt;=8,"🔶 Stok Sedikit","✅ Aman"))</f>
        <v/>
      </c>
    </row>
    <row r="14" ht="15" customHeight="1" s="69">
      <c r="A14" s="101" t="n">
        <v>11</v>
      </c>
      <c r="B14" s="102" t="inlineStr">
        <is>
          <t>Sabun Mandi</t>
        </is>
      </c>
      <c r="C14" s="101" t="inlineStr">
        <is>
          <t>Buah</t>
        </is>
      </c>
      <c r="D14" s="101" t="n">
        <v>45</v>
      </c>
      <c r="E14" s="101" t="n">
        <v>30</v>
      </c>
      <c r="F14" s="101" t="n">
        <v>40</v>
      </c>
      <c r="G14" s="103">
        <f>D14+E14-F14</f>
        <v/>
      </c>
      <c r="H14" s="104" t="n">
        <v>3500</v>
      </c>
      <c r="I14" s="104" t="n">
        <v>4000</v>
      </c>
      <c r="J14" s="104">
        <f>G14*H14</f>
        <v/>
      </c>
      <c r="K14" s="101">
        <f>IF(G14&lt;=3,"⚠ HABIS SEGERA",IF(G14&lt;=8,"🔶 Stok Sedikit","✅ Aman"))</f>
        <v/>
      </c>
    </row>
    <row r="15" ht="15" customHeight="1" s="69">
      <c r="A15" s="80" t="n">
        <v>12</v>
      </c>
      <c r="B15" s="81" t="inlineStr">
        <is>
          <t>Sabun Cuci 800g</t>
        </is>
      </c>
      <c r="C15" s="80" t="inlineStr">
        <is>
          <t>Bks</t>
        </is>
      </c>
      <c r="D15" s="80" t="n">
        <v>30</v>
      </c>
      <c r="E15" s="80" t="n">
        <v>25</v>
      </c>
      <c r="F15" s="80" t="n">
        <v>28</v>
      </c>
      <c r="G15" s="105">
        <f>D15+E15-F15</f>
        <v/>
      </c>
      <c r="H15" s="82" t="n">
        <v>12000</v>
      </c>
      <c r="I15" s="82" t="n">
        <v>14000</v>
      </c>
      <c r="J15" s="82">
        <f>G15*H15</f>
        <v/>
      </c>
      <c r="K15" s="80">
        <f>IF(G15&lt;=3,"⚠ HABIS SEGERA",IF(G15&lt;=8,"🔶 Stok Sedikit","✅ Aman"))</f>
        <v/>
      </c>
    </row>
    <row r="16" ht="15" customHeight="1" s="69">
      <c r="A16" s="101" t="n">
        <v>13</v>
      </c>
      <c r="B16" s="102" t="inlineStr">
        <is>
          <t>Deterjen 1kg</t>
        </is>
      </c>
      <c r="C16" s="101" t="inlineStr">
        <is>
          <t>Bks</t>
        </is>
      </c>
      <c r="D16" s="101" t="n">
        <v>20</v>
      </c>
      <c r="E16" s="101" t="n">
        <v>15</v>
      </c>
      <c r="F16" s="101" t="n">
        <v>18</v>
      </c>
      <c r="G16" s="103">
        <f>D16+E16-F16</f>
        <v/>
      </c>
      <c r="H16" s="104" t="n">
        <v>22000</v>
      </c>
      <c r="I16" s="104" t="n">
        <v>25000</v>
      </c>
      <c r="J16" s="104">
        <f>G16*H16</f>
        <v/>
      </c>
      <c r="K16" s="101">
        <f>IF(G16&lt;=3,"⚠ HABIS SEGERA",IF(G16&lt;=8,"🔶 Stok Sedikit","✅ Aman"))</f>
        <v/>
      </c>
    </row>
    <row r="17" ht="15" customHeight="1" s="69">
      <c r="A17" s="80" t="n">
        <v>14</v>
      </c>
      <c r="B17" s="81" t="inlineStr">
        <is>
          <t>Kopi Sachet</t>
        </is>
      </c>
      <c r="C17" s="80" t="inlineStr">
        <is>
          <t>Dus</t>
        </is>
      </c>
      <c r="D17" s="80" t="n">
        <v>15</v>
      </c>
      <c r="E17" s="80" t="n">
        <v>20</v>
      </c>
      <c r="F17" s="80" t="n">
        <v>18</v>
      </c>
      <c r="G17" s="105">
        <f>D17+E17-F17</f>
        <v/>
      </c>
      <c r="H17" s="82" t="n">
        <v>25000</v>
      </c>
      <c r="I17" s="82" t="n">
        <v>28000</v>
      </c>
      <c r="J17" s="82">
        <f>G17*H17</f>
        <v/>
      </c>
      <c r="K17" s="80">
        <f>IF(G17&lt;=3,"⚠ HABIS SEGERA",IF(G17&lt;=8,"🔶 Stok Sedikit","✅ Aman"))</f>
        <v/>
      </c>
    </row>
    <row r="18" ht="15" customHeight="1" s="69">
      <c r="A18" s="101" t="n">
        <v>15</v>
      </c>
      <c r="B18" s="102" t="inlineStr">
        <is>
          <t>Teh Celup</t>
        </is>
      </c>
      <c r="C18" s="101" t="inlineStr">
        <is>
          <t>Dus</t>
        </is>
      </c>
      <c r="D18" s="101" t="n">
        <v>10</v>
      </c>
      <c r="E18" s="101" t="n">
        <v>12</v>
      </c>
      <c r="F18" s="101" t="n">
        <v>10</v>
      </c>
      <c r="G18" s="103">
        <f>D18+E18-F18</f>
        <v/>
      </c>
      <c r="H18" s="104" t="n">
        <v>18000</v>
      </c>
      <c r="I18" s="104" t="n">
        <v>20000</v>
      </c>
      <c r="J18" s="104">
        <f>G18*H18</f>
        <v/>
      </c>
      <c r="K18" s="101">
        <f>IF(G18&lt;=3,"⚠ HABIS SEGERA",IF(G18&lt;=8,"🔶 Stok Sedikit","✅ Aman"))</f>
        <v/>
      </c>
    </row>
    <row r="19" ht="15" customHeight="1" s="69">
      <c r="A19" s="80" t="n">
        <v>16</v>
      </c>
      <c r="B19" s="81" t="inlineStr">
        <is>
          <t>Susu Kental 388g</t>
        </is>
      </c>
      <c r="C19" s="80" t="inlineStr">
        <is>
          <t>Kaleng</t>
        </is>
      </c>
      <c r="D19" s="80" t="n">
        <v>20</v>
      </c>
      <c r="E19" s="80" t="n">
        <v>15</v>
      </c>
      <c r="F19" s="80" t="n">
        <v>18</v>
      </c>
      <c r="G19" s="105">
        <f>D19+E19-F19</f>
        <v/>
      </c>
      <c r="H19" s="82" t="n">
        <v>14000</v>
      </c>
      <c r="I19" s="82" t="n">
        <v>16000</v>
      </c>
      <c r="J19" s="82">
        <f>G19*H19</f>
        <v/>
      </c>
      <c r="K19" s="80">
        <f>IF(G19&lt;=3,"⚠ HABIS SEGERA",IF(G19&lt;=8,"🔶 Stok Sedikit","✅ Aman"))</f>
        <v/>
      </c>
    </row>
    <row r="20" ht="15" customHeight="1" s="69">
      <c r="A20" s="101" t="n">
        <v>17</v>
      </c>
      <c r="B20" s="102" t="inlineStr">
        <is>
          <t>Sarden Kaleng</t>
        </is>
      </c>
      <c r="C20" s="101" t="inlineStr">
        <is>
          <t>Kaleng</t>
        </is>
      </c>
      <c r="D20" s="101" t="n">
        <v>25</v>
      </c>
      <c r="E20" s="101" t="n">
        <v>10</v>
      </c>
      <c r="F20" s="101" t="n">
        <v>22</v>
      </c>
      <c r="G20" s="103">
        <f>D20+E20-F20</f>
        <v/>
      </c>
      <c r="H20" s="104" t="n">
        <v>12000</v>
      </c>
      <c r="I20" s="104" t="n">
        <v>14000</v>
      </c>
      <c r="J20" s="104">
        <f>G20*H20</f>
        <v/>
      </c>
      <c r="K20" s="101">
        <f>IF(G20&lt;=3,"⚠ HABIS SEGERA",IF(G20&lt;=8,"🔶 Stok Sedikit","✅ Aman"))</f>
        <v/>
      </c>
    </row>
    <row r="21" ht="15" customHeight="1" s="69">
      <c r="A21" s="80" t="n">
        <v>18</v>
      </c>
      <c r="B21" s="81" t="inlineStr">
        <is>
          <t>Saos Tomat 135ml</t>
        </is>
      </c>
      <c r="C21" s="80" t="inlineStr">
        <is>
          <t>Botol</t>
        </is>
      </c>
      <c r="D21" s="80" t="n">
        <v>30</v>
      </c>
      <c r="E21" s="80" t="n">
        <v>12</v>
      </c>
      <c r="F21" s="80" t="n">
        <v>28</v>
      </c>
      <c r="G21" s="105">
        <f>D21+E21-F21</f>
        <v/>
      </c>
      <c r="H21" s="82" t="n">
        <v>6000</v>
      </c>
      <c r="I21" s="82" t="n">
        <v>7000</v>
      </c>
      <c r="J21" s="82">
        <f>G21*H21</f>
        <v/>
      </c>
      <c r="K21" s="80">
        <f>IF(G21&lt;=3,"⚠ HABIS SEGERA",IF(G21&lt;=8,"🔶 Stok Sedikit","✅ Aman"))</f>
        <v/>
      </c>
    </row>
    <row r="22" ht="15" customHeight="1" s="69">
      <c r="A22" s="101" t="n">
        <v>19</v>
      </c>
      <c r="B22" s="102" t="inlineStr">
        <is>
          <t>Rokok Kretek</t>
        </is>
      </c>
      <c r="C22" s="101" t="inlineStr">
        <is>
          <t>Slop</t>
        </is>
      </c>
      <c r="D22" s="101" t="n">
        <v>10</v>
      </c>
      <c r="E22" s="101" t="n">
        <v>5</v>
      </c>
      <c r="F22" s="101" t="n">
        <v>8</v>
      </c>
      <c r="G22" s="103">
        <f>D22+E22-F22</f>
        <v/>
      </c>
      <c r="H22" s="104" t="n">
        <v>120000</v>
      </c>
      <c r="I22" s="104" t="n">
        <v>130000</v>
      </c>
      <c r="J22" s="104">
        <f>G22*H22</f>
        <v/>
      </c>
      <c r="K22" s="101">
        <f>IF(G22&lt;=3,"⚠ HABIS SEGERA",IF(G22&lt;=8,"🔶 Stok Sedikit","✅ Aman"))</f>
        <v/>
      </c>
    </row>
    <row r="23" ht="15" customHeight="1" s="69">
      <c r="A23" s="80" t="n">
        <v>20</v>
      </c>
      <c r="B23" s="81" t="inlineStr">
        <is>
          <t>Minuman Energi</t>
        </is>
      </c>
      <c r="C23" s="80" t="inlineStr">
        <is>
          <t>Kaleng</t>
        </is>
      </c>
      <c r="D23" s="80" t="n">
        <v>30</v>
      </c>
      <c r="E23" s="80" t="n">
        <v>40</v>
      </c>
      <c r="F23" s="80" t="n">
        <v>35</v>
      </c>
      <c r="G23" s="105">
        <f>D23+E23-F23</f>
        <v/>
      </c>
      <c r="H23" s="82" t="n">
        <v>8000</v>
      </c>
      <c r="I23" s="82" t="n">
        <v>10000</v>
      </c>
      <c r="J23" s="82">
        <f>G23*H23</f>
        <v/>
      </c>
      <c r="K23" s="80">
        <f>IF(G23&lt;=3,"⚠ HABIS SEGERA",IF(G23&lt;=8,"🔶 Stok Sedikit","✅ Aman"))</f>
        <v/>
      </c>
    </row>
    <row r="24" ht="15" customHeight="1" s="69">
      <c r="A24" s="106" t="inlineStr">
        <is>
          <t>TOTAL NILAI STOK SAAT INI</t>
        </is>
      </c>
      <c r="J24" s="107">
        <f>SUM(J4:J23)</f>
        <v/>
      </c>
    </row>
  </sheetData>
  <mergeCells count="3">
    <mergeCell ref="A2:K2"/>
    <mergeCell ref="A1:K1"/>
    <mergeCell ref="A24:I2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5" customWidth="1" style="68" min="1" max="1"/>
    <col width="22" customWidth="1" style="68" min="2" max="2"/>
    <col width="13" customWidth="1" style="68" min="3" max="3"/>
    <col width="22" customWidth="1" style="68" min="4" max="4"/>
    <col width="14" customWidth="1" style="68" min="5" max="5"/>
    <col width="13" customWidth="1" style="68" min="6" max="7"/>
    <col width="14" customWidth="1" style="68" min="8" max="9"/>
    <col width="12" customWidth="1" style="68" min="10" max="10"/>
  </cols>
  <sheetData>
    <row r="1" ht="31.5" customHeight="1" s="69">
      <c r="A1" s="108" t="inlineStr">
        <is>
          <t>💳  BUKU UTANG &amp; PIUTANG  —  TOKO SEMBAKO</t>
        </is>
      </c>
    </row>
    <row r="3" ht="21.75" customHeight="1" s="69">
      <c r="A3" s="109" t="inlineStr">
        <is>
          <t>A.  UTANG KEPADA SUPPLIER</t>
        </is>
      </c>
    </row>
    <row r="4" ht="36" customHeight="1" s="69">
      <c r="A4" s="110" t="inlineStr">
        <is>
          <t>No</t>
        </is>
      </c>
      <c r="B4" s="110" t="inlineStr">
        <is>
          <t>Nama Supplier</t>
        </is>
      </c>
      <c r="C4" s="110" t="inlineStr">
        <is>
          <t>Tanggal
Pinjam</t>
        </is>
      </c>
      <c r="D4" s="110" t="inlineStr">
        <is>
          <t>Jenis Barang</t>
        </is>
      </c>
      <c r="E4" s="110" t="inlineStr">
        <is>
          <t>Jumlah
Utang (Rp)</t>
        </is>
      </c>
      <c r="F4" s="110" t="inlineStr">
        <is>
          <t>Tgl Jatuh
Tempo</t>
        </is>
      </c>
      <c r="G4" s="110" t="inlineStr">
        <is>
          <t>Tgl
Pelunasan</t>
        </is>
      </c>
      <c r="H4" s="110" t="inlineStr">
        <is>
          <t>Jumlah
Dibayar (Rp)</t>
        </is>
      </c>
      <c r="I4" s="110" t="inlineStr">
        <is>
          <t>Sisa
Utang (Rp)</t>
        </is>
      </c>
      <c r="J4" s="110" t="inlineStr">
        <is>
          <t>Status</t>
        </is>
      </c>
    </row>
    <row r="5" ht="15" customHeight="1" s="69">
      <c r="A5" s="80" t="n">
        <v>1</v>
      </c>
      <c r="B5" s="80" t="inlineStr">
        <is>
          <t>UD Maju Jaya</t>
        </is>
      </c>
      <c r="C5" s="80" t="inlineStr">
        <is>
          <t>15/06/2025</t>
        </is>
      </c>
      <c r="D5" s="80" t="inlineStr">
        <is>
          <t>Beras, Gula</t>
        </is>
      </c>
      <c r="E5" s="82" t="n">
        <v>2500000</v>
      </c>
      <c r="F5" s="80" t="inlineStr">
        <is>
          <t>30/06/2025</t>
        </is>
      </c>
      <c r="G5" s="80" t="inlineStr">
        <is>
          <t>20/06/2025</t>
        </is>
      </c>
      <c r="H5" s="82" t="n">
        <v>1500000</v>
      </c>
      <c r="I5" s="111">
        <f>E5-IF(H5="",0,H5)</f>
        <v/>
      </c>
      <c r="J5" s="80">
        <f>IF(I5=0,"✅ Lunas",IF(I5&lt;E5,"🔶 Sebagian","❌ Belum Bayar"))</f>
        <v/>
      </c>
    </row>
    <row r="6" ht="15" customHeight="1" s="69">
      <c r="A6" s="112" t="n">
        <v>2</v>
      </c>
      <c r="B6" s="112" t="inlineStr">
        <is>
          <t>Toko Sumber Rejeki</t>
        </is>
      </c>
      <c r="C6" s="112" t="inlineStr">
        <is>
          <t>18/06/2025</t>
        </is>
      </c>
      <c r="D6" s="112" t="inlineStr">
        <is>
          <t>Minyak Goreng</t>
        </is>
      </c>
      <c r="E6" s="113" t="n">
        <v>1800000</v>
      </c>
      <c r="F6" s="112" t="inlineStr">
        <is>
          <t>05/07/2025</t>
        </is>
      </c>
      <c r="G6" s="112" t="n"/>
      <c r="H6" s="113" t="n"/>
      <c r="I6" s="114">
        <f>E6-IF(H6="",0,H6)</f>
        <v/>
      </c>
      <c r="J6" s="112">
        <f>IF(I6=0,"✅ Lunas",IF(I6&lt;E6,"🔶 Sebagian","❌ Belum Bayar"))</f>
        <v/>
      </c>
    </row>
    <row r="7" ht="15" customHeight="1" s="69">
      <c r="A7" s="80" t="n">
        <v>3</v>
      </c>
      <c r="B7" s="80" t="inlineStr">
        <is>
          <t>CV Sembako Makmur</t>
        </is>
      </c>
      <c r="C7" s="80" t="inlineStr">
        <is>
          <t>20/06/2025</t>
        </is>
      </c>
      <c r="D7" s="80" t="inlineStr">
        <is>
          <t>Mi Instan, Kecap</t>
        </is>
      </c>
      <c r="E7" s="82" t="n">
        <v>950000</v>
      </c>
      <c r="F7" s="80" t="inlineStr">
        <is>
          <t>10/07/2025</t>
        </is>
      </c>
      <c r="G7" s="80" t="n"/>
      <c r="H7" s="82" t="n"/>
      <c r="I7" s="111">
        <f>E7-IF(H7="",0,H7)</f>
        <v/>
      </c>
      <c r="J7" s="80">
        <f>IF(I7=0,"✅ Lunas",IF(I7&lt;E7,"🔶 Sebagian","❌ Belum Bayar"))</f>
        <v/>
      </c>
    </row>
    <row r="8" ht="15" customHeight="1" s="69">
      <c r="A8" s="112" t="n">
        <v>4</v>
      </c>
      <c r="B8" s="112" t="inlineStr">
        <is>
          <t>UD Berkah Tani</t>
        </is>
      </c>
      <c r="C8" s="112" t="inlineStr">
        <is>
          <t>22/06/2025</t>
        </is>
      </c>
      <c r="D8" s="112" t="inlineStr">
        <is>
          <t>Beras 50kg</t>
        </is>
      </c>
      <c r="E8" s="113" t="n">
        <v>3200000</v>
      </c>
      <c r="F8" s="112" t="inlineStr">
        <is>
          <t>15/07/2025</t>
        </is>
      </c>
      <c r="G8" s="112" t="n"/>
      <c r="H8" s="113" t="n"/>
      <c r="I8" s="114">
        <f>E8-IF(H8="",0,H8)</f>
        <v/>
      </c>
      <c r="J8" s="112">
        <f>IF(I8=0,"✅ Lunas",IF(I8&lt;E8,"🔶 Sebagian","❌ Belum Bayar"))</f>
        <v/>
      </c>
    </row>
    <row r="9" ht="15" customHeight="1" s="69">
      <c r="A9" s="80" t="n">
        <v>5</v>
      </c>
      <c r="B9" s="80" t="inlineStr">
        <is>
          <t>Distributor XYZ</t>
        </is>
      </c>
      <c r="C9" s="80" t="inlineStr">
        <is>
          <t>25/06/2025</t>
        </is>
      </c>
      <c r="D9" s="80" t="inlineStr">
        <is>
          <t>Deterjen, Sabun</t>
        </is>
      </c>
      <c r="E9" s="82" t="n">
        <v>750000</v>
      </c>
      <c r="F9" s="80" t="inlineStr">
        <is>
          <t>20/07/2025</t>
        </is>
      </c>
      <c r="G9" s="80" t="n"/>
      <c r="H9" s="82" t="n"/>
      <c r="I9" s="111">
        <f>E9-IF(H9="",0,H9)</f>
        <v/>
      </c>
      <c r="J9" s="80">
        <f>IF(I9=0,"✅ Lunas",IF(I9&lt;E9,"🔶 Sebagian","❌ Belum Bayar"))</f>
        <v/>
      </c>
    </row>
    <row r="10" ht="15" customHeight="1" s="69">
      <c r="A10" s="115" t="inlineStr">
        <is>
          <t>TOTAL UTANG BELUM LUNAS</t>
        </is>
      </c>
      <c r="B10" s="116" t="n"/>
      <c r="C10" s="116" t="n"/>
      <c r="D10" s="116" t="n"/>
      <c r="I10" s="117">
        <f>SUM(I5:I9)</f>
        <v/>
      </c>
    </row>
    <row r="12" ht="21.75" customHeight="1" s="69">
      <c r="A12" s="118" t="inlineStr">
        <is>
          <t>B.  PIUTANG DARI PELANGGAN (BELI KREDIT)</t>
        </is>
      </c>
    </row>
    <row r="13" ht="36" customHeight="1" s="69">
      <c r="A13" s="79" t="inlineStr">
        <is>
          <t>No</t>
        </is>
      </c>
      <c r="B13" s="79" t="inlineStr">
        <is>
          <t>Nama Pelanggan</t>
        </is>
      </c>
      <c r="C13" s="79" t="inlineStr">
        <is>
          <t>Tanggal
Beli</t>
        </is>
      </c>
      <c r="D13" s="79" t="inlineStr">
        <is>
          <t>Barang Dibeli</t>
        </is>
      </c>
      <c r="E13" s="79" t="inlineStr">
        <is>
          <t>Jumlah
Piutang (Rp)</t>
        </is>
      </c>
      <c r="F13" s="79" t="inlineStr">
        <is>
          <t>Tgl Janji
Bayar</t>
        </is>
      </c>
      <c r="G13" s="79" t="inlineStr">
        <is>
          <t>Tgl
Pelunasan</t>
        </is>
      </c>
      <c r="H13" s="79" t="inlineStr">
        <is>
          <t>Jumlah
Dibayar (Rp)</t>
        </is>
      </c>
      <c r="I13" s="79" t="inlineStr">
        <is>
          <t>Sisa
Piutang (Rp)</t>
        </is>
      </c>
      <c r="J13" s="79" t="inlineStr">
        <is>
          <t>Status</t>
        </is>
      </c>
    </row>
    <row r="14" ht="15" customHeight="1" s="69">
      <c r="A14" s="84" t="n">
        <v>1</v>
      </c>
      <c r="B14" s="84" t="inlineStr">
        <is>
          <t>Ibu Sari</t>
        </is>
      </c>
      <c r="C14" s="84" t="inlineStr">
        <is>
          <t>03/07/2025</t>
        </is>
      </c>
      <c r="D14" s="84" t="inlineStr">
        <is>
          <t>Beras, Gula, Minyak</t>
        </is>
      </c>
      <c r="E14" s="86" t="n">
        <v>175000</v>
      </c>
      <c r="F14" s="84" t="inlineStr">
        <is>
          <t>07/07/2025</t>
        </is>
      </c>
      <c r="G14" s="84" t="n"/>
      <c r="H14" s="86" t="n"/>
      <c r="I14" s="87">
        <f>E14-IF(H14="",0,H14)</f>
        <v/>
      </c>
      <c r="J14" s="84">
        <f>IF(I14=0,"✅ Lunas",IF(I14&lt;E14,"🔶 Sebagian","❌ Belum Bayar"))</f>
        <v/>
      </c>
    </row>
    <row r="15" ht="15" customHeight="1" s="69">
      <c r="A15" s="80" t="n">
        <v>2</v>
      </c>
      <c r="B15" s="80" t="inlineStr">
        <is>
          <t>Pak Budi</t>
        </is>
      </c>
      <c r="C15" s="80" t="inlineStr">
        <is>
          <t>04/07/2025</t>
        </is>
      </c>
      <c r="D15" s="80" t="inlineStr">
        <is>
          <t>Mi Instan, Sabun</t>
        </is>
      </c>
      <c r="E15" s="82" t="n">
        <v>85000</v>
      </c>
      <c r="F15" s="80" t="inlineStr">
        <is>
          <t>10/07/2025</t>
        </is>
      </c>
      <c r="G15" s="80" t="inlineStr">
        <is>
          <t>08/07/2025</t>
        </is>
      </c>
      <c r="H15" s="82" t="n">
        <v>85000</v>
      </c>
      <c r="I15" s="83">
        <f>E15-IF(H15="",0,H15)</f>
        <v/>
      </c>
      <c r="J15" s="80">
        <f>IF(I15=0,"✅ Lunas",IF(I15&lt;E15,"🔶 Sebagian","❌ Belum Bayar"))</f>
        <v/>
      </c>
    </row>
    <row r="16" ht="15" customHeight="1" s="69">
      <c r="A16" s="84" t="n">
        <v>3</v>
      </c>
      <c r="B16" s="84" t="inlineStr">
        <is>
          <t>Ibu Ani</t>
        </is>
      </c>
      <c r="C16" s="84" t="inlineStr">
        <is>
          <t>05/07/2025</t>
        </is>
      </c>
      <c r="D16" s="84" t="inlineStr">
        <is>
          <t>Tepung, Garam, Kecap</t>
        </is>
      </c>
      <c r="E16" s="86" t="n">
        <v>62000</v>
      </c>
      <c r="F16" s="84" t="inlineStr">
        <is>
          <t>12/07/2025</t>
        </is>
      </c>
      <c r="G16" s="84" t="n"/>
      <c r="H16" s="86" t="n"/>
      <c r="I16" s="87">
        <f>E16-IF(H16="",0,H16)</f>
        <v/>
      </c>
      <c r="J16" s="84">
        <f>IF(I16=0,"✅ Lunas",IF(I16&lt;E16,"🔶 Sebagian","❌ Belum Bayar"))</f>
        <v/>
      </c>
    </row>
    <row r="17" ht="15" customHeight="1" s="69">
      <c r="A17" s="80" t="n">
        <v>4</v>
      </c>
      <c r="B17" s="80" t="inlineStr">
        <is>
          <t>Pak Joko</t>
        </is>
      </c>
      <c r="C17" s="80" t="inlineStr">
        <is>
          <t>06/07/2025</t>
        </is>
      </c>
      <c r="D17" s="80" t="inlineStr">
        <is>
          <t>Rokok, Kopi, Teh</t>
        </is>
      </c>
      <c r="E17" s="82" t="n">
        <v>135000</v>
      </c>
      <c r="F17" s="80" t="inlineStr">
        <is>
          <t>15/07/2025</t>
        </is>
      </c>
      <c r="G17" s="80" t="n"/>
      <c r="H17" s="82" t="n"/>
      <c r="I17" s="83">
        <f>E17-IF(H17="",0,H17)</f>
        <v/>
      </c>
      <c r="J17" s="80">
        <f>IF(I17=0,"✅ Lunas",IF(I17&lt;E17,"🔶 Sebagian","❌ Belum Bayar"))</f>
        <v/>
      </c>
    </row>
    <row r="18" ht="15" customHeight="1" s="69">
      <c r="A18" s="84" t="n">
        <v>5</v>
      </c>
      <c r="B18" s="84" t="inlineStr">
        <is>
          <t>Ibu Dewi</t>
        </is>
      </c>
      <c r="C18" s="84" t="inlineStr">
        <is>
          <t>07/07/2025</t>
        </is>
      </c>
      <c r="D18" s="84" t="inlineStr">
        <is>
          <t>Deterjen, Sabun Mandi</t>
        </is>
      </c>
      <c r="E18" s="86" t="n">
        <v>55000</v>
      </c>
      <c r="F18" s="84" t="inlineStr">
        <is>
          <t>14/07/2025</t>
        </is>
      </c>
      <c r="G18" s="84" t="n"/>
      <c r="H18" s="86" t="n"/>
      <c r="I18" s="87">
        <f>E18-IF(H18="",0,H18)</f>
        <v/>
      </c>
      <c r="J18" s="84">
        <f>IF(I18=0,"✅ Lunas",IF(I18&lt;E18,"🔶 Sebagian","❌ Belum Bayar"))</f>
        <v/>
      </c>
    </row>
    <row r="19" ht="15" customHeight="1" s="69">
      <c r="A19" s="119" t="inlineStr">
        <is>
          <t>TOTAL PIUTANG BELUM LUNAS</t>
        </is>
      </c>
      <c r="B19" s="116" t="n"/>
      <c r="C19" s="116" t="n"/>
      <c r="D19" s="116" t="n"/>
      <c r="I19" s="120">
        <f>SUM(I14:I18)</f>
        <v/>
      </c>
    </row>
  </sheetData>
  <mergeCells count="5">
    <mergeCell ref="A1:J1"/>
    <mergeCell ref="A3:J3"/>
    <mergeCell ref="A12:J12"/>
    <mergeCell ref="A19:D19"/>
    <mergeCell ref="A10:D1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N2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zeroHeight="0" outlineLevelRow="0"/>
  <cols>
    <col width="32" customWidth="1" style="68" min="1" max="1"/>
    <col width="13" customWidth="1" style="68" min="2" max="13"/>
  </cols>
  <sheetData>
    <row r="1" ht="31.5" customHeight="1" s="69">
      <c r="A1" s="121" t="inlineStr">
        <is>
          <t>📊  LAPORAN LABA RUGI BULANAN  —  TOKO SEMBAKO</t>
        </is>
      </c>
    </row>
    <row r="2" ht="19.5" customHeight="1" s="69">
      <c r="A2" s="122" t="inlineStr">
        <is>
          <t>Keterangan</t>
        </is>
      </c>
      <c r="B2" s="123" t="inlineStr">
        <is>
          <t>Bulan</t>
        </is>
      </c>
    </row>
    <row r="3" ht="24" customHeight="1" s="69">
      <c r="A3" s="124" t="n"/>
      <c r="B3" s="125" t="inlineStr">
        <is>
          <t>Jan</t>
        </is>
      </c>
      <c r="C3" s="125" t="inlineStr">
        <is>
          <t>Feb</t>
        </is>
      </c>
      <c r="D3" s="125" t="inlineStr">
        <is>
          <t>Mar</t>
        </is>
      </c>
      <c r="E3" s="125" t="inlineStr">
        <is>
          <t>Apr</t>
        </is>
      </c>
      <c r="F3" s="125" t="inlineStr">
        <is>
          <t>Mei</t>
        </is>
      </c>
      <c r="G3" s="125" t="inlineStr">
        <is>
          <t>Jun</t>
        </is>
      </c>
      <c r="H3" s="125" t="inlineStr">
        <is>
          <t>Jul</t>
        </is>
      </c>
      <c r="I3" s="125" t="inlineStr">
        <is>
          <t>Ags</t>
        </is>
      </c>
      <c r="J3" s="125" t="inlineStr">
        <is>
          <t>Sep</t>
        </is>
      </c>
      <c r="K3" s="125" t="inlineStr">
        <is>
          <t>Okt</t>
        </is>
      </c>
      <c r="L3" s="125" t="inlineStr">
        <is>
          <t>Nov</t>
        </is>
      </c>
      <c r="M3" s="125" t="inlineStr">
        <is>
          <t>Des</t>
        </is>
      </c>
    </row>
    <row r="5" ht="15" customHeight="1" s="69">
      <c r="A5" s="81" t="inlineStr">
        <is>
          <t xml:space="preserve">  Penjualan Tunai</t>
        </is>
      </c>
      <c r="B5" s="126" t="n">
        <v>3200000</v>
      </c>
      <c r="C5" s="126" t="n">
        <v>2900000</v>
      </c>
      <c r="D5" s="126" t="n">
        <v>3400000</v>
      </c>
      <c r="E5" s="126" t="n">
        <v>3100000</v>
      </c>
      <c r="F5" s="126" t="n">
        <v>3600000</v>
      </c>
      <c r="G5" s="126" t="n">
        <v>3300000</v>
      </c>
      <c r="H5" s="126" t="n">
        <v>3850000</v>
      </c>
      <c r="I5" s="82" t="n"/>
      <c r="J5" s="82" t="n"/>
      <c r="K5" s="82" t="n"/>
      <c r="L5" s="82" t="n"/>
      <c r="M5" s="82" t="n"/>
    </row>
    <row r="6" ht="15" customHeight="1" s="69">
      <c r="A6" s="127" t="inlineStr">
        <is>
          <t xml:space="preserve">  Penjualan Kredit</t>
        </is>
      </c>
      <c r="B6" s="128" t="n">
        <v>450000</v>
      </c>
      <c r="C6" s="128" t="n">
        <v>380000</v>
      </c>
      <c r="D6" s="128" t="n">
        <v>520000</v>
      </c>
      <c r="E6" s="128" t="n">
        <v>410000</v>
      </c>
      <c r="F6" s="128" t="n">
        <v>480000</v>
      </c>
      <c r="G6" s="128" t="n">
        <v>390000</v>
      </c>
      <c r="H6" s="128" t="n">
        <v>420000</v>
      </c>
      <c r="I6" s="129" t="n"/>
      <c r="J6" s="129" t="n"/>
      <c r="K6" s="129" t="n"/>
      <c r="L6" s="129" t="n"/>
      <c r="M6" s="129" t="n"/>
    </row>
    <row r="7" ht="15" customHeight="1" s="69">
      <c r="A7" s="81" t="inlineStr">
        <is>
          <t xml:space="preserve">  Pendapatan Lain</t>
        </is>
      </c>
      <c r="B7" s="82" t="n"/>
      <c r="C7" s="82" t="n"/>
      <c r="D7" s="126" t="n">
        <v>50000</v>
      </c>
      <c r="E7" s="82" t="n"/>
      <c r="F7" s="82" t="n"/>
      <c r="G7" s="126" t="n">
        <v>75000</v>
      </c>
      <c r="H7" s="82" t="n"/>
      <c r="I7" s="82" t="n"/>
      <c r="J7" s="82" t="n"/>
      <c r="K7" s="82" t="n"/>
      <c r="L7" s="82" t="n"/>
      <c r="M7" s="82" t="n"/>
    </row>
    <row r="8" ht="15" customHeight="1" s="69">
      <c r="A8" s="130" t="inlineStr">
        <is>
          <t>TOTAL PENDAPATAN</t>
        </is>
      </c>
      <c r="B8" s="131">
        <f>SUM(B5:B7)</f>
        <v/>
      </c>
      <c r="C8" s="131">
        <f>SUM(C5:C7)</f>
        <v/>
      </c>
      <c r="D8" s="131">
        <f>SUM(D5:D7)</f>
        <v/>
      </c>
      <c r="E8" s="131">
        <f>SUM(E5:E7)</f>
        <v/>
      </c>
      <c r="F8" s="131">
        <f>SUM(F5:F7)</f>
        <v/>
      </c>
      <c r="G8" s="131">
        <f>SUM(G5:G7)</f>
        <v/>
      </c>
      <c r="H8" s="131">
        <f>SUM(H5:H7)</f>
        <v/>
      </c>
      <c r="I8" s="131">
        <f>SUM(I5:I7)</f>
        <v/>
      </c>
      <c r="J8" s="131">
        <f>SUM(J5:J7)</f>
        <v/>
      </c>
      <c r="K8" s="131">
        <f>SUM(K5:K7)</f>
        <v/>
      </c>
      <c r="L8" s="131">
        <f>SUM(L5:L7)</f>
        <v/>
      </c>
      <c r="M8" s="131">
        <f>SUM(M5:M7)</f>
        <v/>
      </c>
    </row>
    <row r="11" ht="15" customHeight="1" s="69">
      <c r="A11" s="81" t="inlineStr">
        <is>
          <t xml:space="preserve">  Pembelian Barang</t>
        </is>
      </c>
      <c r="B11" s="82" t="n">
        <v>2100000</v>
      </c>
      <c r="C11" s="82" t="n">
        <v>1900000</v>
      </c>
      <c r="D11" s="82" t="n">
        <v>2200000</v>
      </c>
      <c r="E11" s="82" t="n">
        <v>2000000</v>
      </c>
      <c r="F11" s="82" t="n">
        <v>2350000</v>
      </c>
      <c r="G11" s="82" t="n">
        <v>2150000</v>
      </c>
      <c r="H11" s="82" t="n">
        <v>2500000</v>
      </c>
      <c r="I11" s="82" t="n"/>
      <c r="J11" s="82" t="n"/>
      <c r="K11" s="82" t="n"/>
      <c r="L11" s="82" t="n"/>
      <c r="M11" s="82" t="n"/>
    </row>
    <row r="12" ht="15" customHeight="1" s="69">
      <c r="A12" s="127" t="inlineStr">
        <is>
          <t xml:space="preserve">  Biaya Angkut/Ongkos</t>
        </is>
      </c>
      <c r="B12" s="129" t="n">
        <v>75000</v>
      </c>
      <c r="C12" s="129" t="n">
        <v>60000</v>
      </c>
      <c r="D12" s="129" t="n">
        <v>80000</v>
      </c>
      <c r="E12" s="129" t="n">
        <v>65000</v>
      </c>
      <c r="F12" s="129" t="n">
        <v>85000</v>
      </c>
      <c r="G12" s="129" t="n">
        <v>70000</v>
      </c>
      <c r="H12" s="129" t="n">
        <v>90000</v>
      </c>
      <c r="I12" s="129" t="n"/>
      <c r="J12" s="129" t="n"/>
      <c r="K12" s="129" t="n"/>
      <c r="L12" s="129" t="n"/>
      <c r="M12" s="129" t="n"/>
    </row>
    <row r="13" ht="15" customHeight="1" s="69">
      <c r="A13" s="132" t="inlineStr">
        <is>
          <t>TOTAL HPP</t>
        </is>
      </c>
      <c r="B13" s="133">
        <f>SUM(B11:B12)</f>
        <v/>
      </c>
      <c r="C13" s="133">
        <f>SUM(C11:C12)</f>
        <v/>
      </c>
      <c r="D13" s="133">
        <f>SUM(D11:D12)</f>
        <v/>
      </c>
      <c r="E13" s="133">
        <f>SUM(E11:E12)</f>
        <v/>
      </c>
      <c r="F13" s="133">
        <f>SUM(F11:F12)</f>
        <v/>
      </c>
      <c r="G13" s="133">
        <f>SUM(G11:G12)</f>
        <v/>
      </c>
      <c r="H13" s="133">
        <f>SUM(H11:H12)</f>
        <v/>
      </c>
      <c r="I13" s="133">
        <f>SUM(I11:I12)</f>
        <v/>
      </c>
      <c r="J13" s="133">
        <f>SUM(J11:J12)</f>
        <v/>
      </c>
      <c r="K13" s="133">
        <f>SUM(K11:K12)</f>
        <v/>
      </c>
      <c r="L13" s="133">
        <f>SUM(L11:L12)</f>
        <v/>
      </c>
      <c r="M13" s="133">
        <f>SUM(M11:M12)</f>
        <v/>
      </c>
    </row>
    <row r="14" ht="15" customHeight="1" s="69">
      <c r="A14" s="134" t="inlineStr">
        <is>
          <t>LABA KOTOR</t>
        </is>
      </c>
      <c r="B14" s="120">
        <f>B8-B13</f>
        <v/>
      </c>
      <c r="C14" s="120">
        <f>C8-C13</f>
        <v/>
      </c>
      <c r="D14" s="120">
        <f>D8-D13</f>
        <v/>
      </c>
      <c r="E14" s="120">
        <f>E8-E13</f>
        <v/>
      </c>
      <c r="F14" s="120">
        <f>F8-F13</f>
        <v/>
      </c>
      <c r="G14" s="120">
        <f>G8-G13</f>
        <v/>
      </c>
      <c r="H14" s="120">
        <f>H8-H13</f>
        <v/>
      </c>
      <c r="I14" s="120">
        <f>I8-I13</f>
        <v/>
      </c>
      <c r="J14" s="120">
        <f>J8-J13</f>
        <v/>
      </c>
      <c r="K14" s="120">
        <f>K8-K13</f>
        <v/>
      </c>
      <c r="L14" s="120">
        <f>L8-L13</f>
        <v/>
      </c>
      <c r="M14" s="120">
        <f>M8-M13</f>
        <v/>
      </c>
    </row>
    <row r="17" ht="15" customHeight="1" s="69">
      <c r="A17" s="81" t="inlineStr">
        <is>
          <t xml:space="preserve">  Listrik &amp; Air</t>
        </is>
      </c>
      <c r="B17" s="82" t="n">
        <v>350000</v>
      </c>
      <c r="C17" s="82" t="n">
        <v>350000</v>
      </c>
      <c r="D17" s="82" t="n">
        <v>350000</v>
      </c>
      <c r="E17" s="82" t="n">
        <v>350000</v>
      </c>
      <c r="F17" s="82" t="n">
        <v>380000</v>
      </c>
      <c r="G17" s="82" t="n">
        <v>380000</v>
      </c>
      <c r="H17" s="82" t="n">
        <v>380000</v>
      </c>
      <c r="I17" s="82" t="n"/>
      <c r="J17" s="82" t="n"/>
      <c r="K17" s="82" t="n"/>
      <c r="L17" s="82" t="n"/>
      <c r="M17" s="82" t="n"/>
    </row>
    <row r="18" ht="15" customHeight="1" s="69">
      <c r="A18" s="127" t="inlineStr">
        <is>
          <t xml:space="preserve">  Sewa Tempat</t>
        </is>
      </c>
      <c r="B18" s="129" t="n">
        <v>500000</v>
      </c>
      <c r="C18" s="129" t="n">
        <v>500000</v>
      </c>
      <c r="D18" s="129" t="n">
        <v>500000</v>
      </c>
      <c r="E18" s="129" t="n">
        <v>500000</v>
      </c>
      <c r="F18" s="129" t="n">
        <v>500000</v>
      </c>
      <c r="G18" s="129" t="n">
        <v>500000</v>
      </c>
      <c r="H18" s="129" t="n">
        <v>500000</v>
      </c>
      <c r="I18" s="129" t="n"/>
      <c r="J18" s="129" t="n"/>
      <c r="K18" s="129" t="n"/>
      <c r="L18" s="129" t="n"/>
      <c r="M18" s="129" t="n"/>
    </row>
    <row r="19" ht="15" customHeight="1" s="69">
      <c r="A19" s="81" t="inlineStr">
        <is>
          <t xml:space="preserve">  Gaji Karyawan</t>
        </is>
      </c>
      <c r="B19" s="82" t="n">
        <v>800000</v>
      </c>
      <c r="C19" s="82" t="n">
        <v>800000</v>
      </c>
      <c r="D19" s="82" t="n">
        <v>800000</v>
      </c>
      <c r="E19" s="82" t="n">
        <v>800000</v>
      </c>
      <c r="F19" s="82" t="n">
        <v>800000</v>
      </c>
      <c r="G19" s="82" t="n">
        <v>800000</v>
      </c>
      <c r="H19" s="82" t="n">
        <v>800000</v>
      </c>
      <c r="I19" s="82" t="n"/>
      <c r="J19" s="82" t="n"/>
      <c r="K19" s="82" t="n"/>
      <c r="L19" s="82" t="n"/>
      <c r="M19" s="82" t="n"/>
    </row>
    <row r="20" ht="15" customHeight="1" s="69">
      <c r="A20" s="127" t="inlineStr">
        <is>
          <t xml:space="preserve">  Perlengkapan Toko</t>
        </is>
      </c>
      <c r="B20" s="129" t="n">
        <v>50000</v>
      </c>
      <c r="C20" s="129" t="n">
        <v>40000</v>
      </c>
      <c r="D20" s="129" t="n">
        <v>60000</v>
      </c>
      <c r="E20" s="129" t="n">
        <v>45000</v>
      </c>
      <c r="F20" s="129" t="n">
        <v>55000</v>
      </c>
      <c r="G20" s="129" t="n">
        <v>50000</v>
      </c>
      <c r="H20" s="129" t="n">
        <v>65000</v>
      </c>
      <c r="I20" s="129" t="n"/>
      <c r="J20" s="129" t="n"/>
      <c r="K20" s="129" t="n"/>
      <c r="L20" s="129" t="n"/>
      <c r="M20" s="129" t="n"/>
    </row>
    <row r="21" ht="15" customHeight="1" s="69">
      <c r="A21" s="81" t="inlineStr">
        <is>
          <t xml:space="preserve">  Biaya Lain-lain</t>
        </is>
      </c>
      <c r="B21" s="82" t="n">
        <v>80000</v>
      </c>
      <c r="C21" s="82" t="n">
        <v>60000</v>
      </c>
      <c r="D21" s="82" t="n">
        <v>70000</v>
      </c>
      <c r="E21" s="82" t="n">
        <v>65000</v>
      </c>
      <c r="F21" s="82" t="n">
        <v>75000</v>
      </c>
      <c r="G21" s="82" t="n">
        <v>80000</v>
      </c>
      <c r="H21" s="82" t="n">
        <v>90000</v>
      </c>
      <c r="I21" s="82" t="n"/>
      <c r="J21" s="82" t="n"/>
      <c r="K21" s="82" t="n"/>
      <c r="L21" s="82" t="n"/>
      <c r="M21" s="82" t="n"/>
    </row>
    <row r="22" ht="15" customHeight="1" s="69">
      <c r="A22" s="132" t="inlineStr">
        <is>
          <t>TOTAL BIAYA OPERASIONAL</t>
        </is>
      </c>
      <c r="B22" s="133">
        <f>SUM(B17:B21)</f>
        <v/>
      </c>
      <c r="C22" s="133">
        <f>SUM(C17:C21)</f>
        <v/>
      </c>
      <c r="D22" s="133">
        <f>SUM(D17:D21)</f>
        <v/>
      </c>
      <c r="E22" s="133">
        <f>SUM(E17:E21)</f>
        <v/>
      </c>
      <c r="F22" s="133">
        <f>SUM(F17:F21)</f>
        <v/>
      </c>
      <c r="G22" s="133">
        <f>SUM(G17:G21)</f>
        <v/>
      </c>
      <c r="H22" s="133">
        <f>SUM(H17:H21)</f>
        <v/>
      </c>
      <c r="I22" s="133">
        <f>SUM(I17:I21)</f>
        <v/>
      </c>
      <c r="J22" s="133">
        <f>SUM(J17:J21)</f>
        <v/>
      </c>
      <c r="K22" s="133">
        <f>SUM(K17:K21)</f>
        <v/>
      </c>
      <c r="L22" s="133">
        <f>SUM(L17:L21)</f>
        <v/>
      </c>
      <c r="M22" s="133">
        <f>SUM(M17:M21)</f>
        <v/>
      </c>
    </row>
    <row r="24" ht="25.5" customHeight="1" s="69">
      <c r="A24" s="135" t="inlineStr">
        <is>
          <t>LABA BERSIH</t>
        </is>
      </c>
      <c r="B24" s="136">
        <f>B14-B22</f>
        <v/>
      </c>
      <c r="C24" s="136">
        <f>C14-C22</f>
        <v/>
      </c>
      <c r="D24" s="136">
        <f>D14-D22</f>
        <v/>
      </c>
      <c r="E24" s="136">
        <f>E14-E22</f>
        <v/>
      </c>
      <c r="F24" s="136">
        <f>F14-F22</f>
        <v/>
      </c>
      <c r="G24" s="136">
        <f>G14-G22</f>
        <v/>
      </c>
      <c r="H24" s="136">
        <f>H14-H22</f>
        <v/>
      </c>
      <c r="I24" s="136">
        <f>I14-I22</f>
        <v/>
      </c>
      <c r="J24" s="136">
        <f>J14-J22</f>
        <v/>
      </c>
      <c r="K24" s="136">
        <f>K14-K22</f>
        <v/>
      </c>
      <c r="L24" s="136">
        <f>L14-L22</f>
        <v/>
      </c>
      <c r="M24" s="136">
        <f>M14-M22</f>
        <v/>
      </c>
    </row>
    <row r="25" ht="15" customHeight="1" s="69">
      <c r="A25" s="137" t="inlineStr">
        <is>
          <t>MARGIN LABA (%)</t>
        </is>
      </c>
      <c r="B25" s="138">
        <f>IFERROR(B24/B8,0)</f>
        <v/>
      </c>
      <c r="C25" s="138">
        <f>IFERROR(C24/C8,0)</f>
        <v/>
      </c>
      <c r="D25" s="138">
        <f>IFERROR(D24/D8,0)</f>
        <v/>
      </c>
      <c r="E25" s="138">
        <f>IFERROR(E24/E8,0)</f>
        <v/>
      </c>
      <c r="F25" s="138">
        <f>IFERROR(F24/F8,0)</f>
        <v/>
      </c>
      <c r="G25" s="138">
        <f>IFERROR(G24/G8,0)</f>
        <v/>
      </c>
      <c r="H25" s="138">
        <f>IFERROR(H24/H8,0)</f>
        <v/>
      </c>
      <c r="I25" s="138">
        <f>IFERROR(I24/I8,0)</f>
        <v/>
      </c>
      <c r="J25" s="138">
        <f>IFERROR(J24/J8,0)</f>
        <v/>
      </c>
      <c r="K25" s="138">
        <f>IFERROR(K24/K8,0)</f>
        <v/>
      </c>
      <c r="L25" s="138">
        <f>IFERROR(L24/L8,0)</f>
        <v/>
      </c>
      <c r="M25" s="138">
        <f>IFERROR(M24/M8,0)</f>
        <v/>
      </c>
    </row>
  </sheetData>
  <mergeCells count="3">
    <mergeCell ref="B2:M2"/>
    <mergeCell ref="A2:A3"/>
    <mergeCell ref="A1:N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2026-04-20T10:32:44Z</dcterms:created>
  <dcterms:modified xmlns:dcterms="http://purl.org/dc/terms/" xmlns:xsi="http://www.w3.org/2001/XMLSchema-instance" xsi:type="dcterms:W3CDTF">2026-04-20T10:33:30Z</dcterms:modified>
  <cp:revision>0</cp:revision>
</cp:coreProperties>
</file>