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AB" sheetId="2" state="visible" r:id="rId4"/>
    <sheet name="BKU" sheetId="3" state="visible" r:id="rId5"/>
    <sheet name="BKK" sheetId="4" state="visible" r:id="rId6"/>
    <sheet name="PEMBANGUNAN" sheetId="5" state="visible" r:id="rId7"/>
    <sheet name="NOTA PESANAN" sheetId="6" state="visible" r:id="rId8"/>
    <sheet name="LBBP" sheetId="7" state="visible" r:id="rId9"/>
    <sheet name="REKAPITULASI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<sst xmlns="http://schemas.openxmlformats.org/spreadsheetml/2006/main" count="309" uniqueCount="212">
  <si>
    <t xml:space="preserve">LAPORAN KEUANGAN SPPG</t>
  </si>
  <si>
    <t xml:space="preserve">SATUAN PELAYANAN PEMENUHAN GIZI — PROGRAM MBG</t>
  </si>
  <si>
    <t xml:space="preserve">IDENTITAS SPPG</t>
  </si>
  <si>
    <t xml:space="preserve">Nama SPPG</t>
  </si>
  <si>
    <t xml:space="preserve">SPPG Dapur MBG Desa Bumi Daya</t>
  </si>
  <si>
    <t xml:space="preserve">Desa / Kelurahan</t>
  </si>
  <si>
    <t xml:space="preserve">Bumi Daya</t>
  </si>
  <si>
    <t xml:space="preserve">Kecamatan</t>
  </si>
  <si>
    <t xml:space="preserve">Tanjung Bintang</t>
  </si>
  <si>
    <t xml:space="preserve">Kabupaten / Kota</t>
  </si>
  <si>
    <t xml:space="preserve">Lampung Selatan</t>
  </si>
  <si>
    <t xml:space="preserve">Provinsi</t>
  </si>
  <si>
    <t xml:space="preserve">Lampung</t>
  </si>
  <si>
    <t xml:space="preserve">Nama Yayasan/Lembaga</t>
  </si>
  <si>
    <t xml:space="preserve">Yayasan Alfian Husin</t>
  </si>
  <si>
    <t xml:space="preserve">Periode Laporan</t>
  </si>
  <si>
    <t xml:space="preserve">2 Agustus 2025 s.d. 8 Agustus 2025</t>
  </si>
  <si>
    <t xml:space="preserve">Nama Kepala SPPG</t>
  </si>
  <si>
    <t xml:space="preserve">Ahmad Fauzi</t>
  </si>
  <si>
    <t xml:space="preserve">Nama Akuntan SPPG</t>
  </si>
  <si>
    <t xml:space="preserve">Siti Rahayu, S.Ak</t>
  </si>
  <si>
    <t xml:space="preserve">RENCANA ANGGARAN BIAYA (RAB)</t>
  </si>
  <si>
    <t xml:space="preserve">SPPG Dapur MBG — Program Makan Bergizi Gratis</t>
  </si>
  <si>
    <t xml:space="preserve">No</t>
  </si>
  <si>
    <t xml:space="preserve">Nama Bahan Makanan</t>
  </si>
  <si>
    <t xml:space="preserve">Satuan</t>
  </si>
  <si>
    <t xml:space="preserve">Volume
(Kebutuhan)</t>
  </si>
  <si>
    <t xml:space="preserve">Harga Satuan
(Rp)</t>
  </si>
  <si>
    <t xml:space="preserve">Total Harga
(Rp)</t>
  </si>
  <si>
    <t xml:space="preserve">Keterangan</t>
  </si>
  <si>
    <t xml:space="preserve">BERAS / KARBOHIDRAT</t>
  </si>
  <si>
    <t xml:space="preserve">Beras</t>
  </si>
  <si>
    <t xml:space="preserve">sak/kg</t>
  </si>
  <si>
    <t xml:space="preserve">Beras lahap wanita @10kg</t>
  </si>
  <si>
    <t xml:space="preserve">PROTEIN HEWANI</t>
  </si>
  <si>
    <t xml:space="preserve">Daging Sapi/Ayam</t>
  </si>
  <si>
    <t xml:space="preserve">kg</t>
  </si>
  <si>
    <t xml:space="preserve">Daging sapi lokal</t>
  </si>
  <si>
    <t xml:space="preserve">Telur</t>
  </si>
  <si>
    <t xml:space="preserve">Telur ayam kampung</t>
  </si>
  <si>
    <t xml:space="preserve">PROTEIN NABATI</t>
  </si>
  <si>
    <t xml:space="preserve">Tahu</t>
  </si>
  <si>
    <t xml:space="preserve">biji</t>
  </si>
  <si>
    <t xml:space="preserve">Tahu putih ukuran sedang</t>
  </si>
  <si>
    <t xml:space="preserve">Tempe</t>
  </si>
  <si>
    <t xml:space="preserve">Tempe kedelai lokal</t>
  </si>
  <si>
    <t xml:space="preserve">SAYURAN</t>
  </si>
  <si>
    <t xml:space="preserve">Buncis</t>
  </si>
  <si>
    <t xml:space="preserve">Buncis segar</t>
  </si>
  <si>
    <t xml:space="preserve">Wortel</t>
  </si>
  <si>
    <t xml:space="preserve">Wortel lokal</t>
  </si>
  <si>
    <t xml:space="preserve">Kol/Kubis</t>
  </si>
  <si>
    <t xml:space="preserve">Kol/kubis segar</t>
  </si>
  <si>
    <t xml:space="preserve">BUAH</t>
  </si>
  <si>
    <t xml:space="preserve">Melon / Pisang</t>
  </si>
  <si>
    <t xml:space="preserve">Melon 2.5kg/buah</t>
  </si>
  <si>
    <t xml:space="preserve">SERBA-SERBI</t>
  </si>
  <si>
    <t xml:space="preserve">Minyak Goreng</t>
  </si>
  <si>
    <t xml:space="preserve">pouch/L</t>
  </si>
  <si>
    <t xml:space="preserve">Minyak sunco 2L refill</t>
  </si>
  <si>
    <t xml:space="preserve">Garam</t>
  </si>
  <si>
    <t xml:space="preserve">pack</t>
  </si>
  <si>
    <t xml:space="preserve">Garam dapur 1kg</t>
  </si>
  <si>
    <t xml:space="preserve">Bumbu Dapur</t>
  </si>
  <si>
    <t xml:space="preserve">paket</t>
  </si>
  <si>
    <t xml:space="preserve">Saori 1L + bumbu dapur</t>
  </si>
  <si>
    <t xml:space="preserve">TOTAL RAB</t>
  </si>
  <si>
    <t xml:space="preserve">BUKU KAS UMUM (BKU)</t>
  </si>
  <si>
    <t xml:space="preserve">Periode: 2 Agustus 2025  s.d.  8 Agustus 2025</t>
  </si>
  <si>
    <t xml:space="preserve">Saldo Awal / Dana dari BGN</t>
  </si>
  <si>
    <t xml:space="preserve">Tanggal</t>
  </si>
  <si>
    <t xml:space="preserve">No. Bukti</t>
  </si>
  <si>
    <t xml:space="preserve">Uraian</t>
  </si>
  <si>
    <t xml:space="preserve">Pemasukan
(Debet) Rp</t>
  </si>
  <si>
    <t xml:space="preserve">Pengeluaran
(Kredit) Rp</t>
  </si>
  <si>
    <t xml:space="preserve">Saldo Rp</t>
  </si>
  <si>
    <t xml:space="preserve">02/08/2025</t>
  </si>
  <si>
    <t xml:space="preserve">001</t>
  </si>
  <si>
    <t xml:space="preserve">Penerimaan Dana Tambahan BGN</t>
  </si>
  <si>
    <t xml:space="preserve">002</t>
  </si>
  <si>
    <t xml:space="preserve">Belanja Semen 20 Sak</t>
  </si>
  <si>
    <t xml:space="preserve">003</t>
  </si>
  <si>
    <t xml:space="preserve">Belanja Pasir 3 Truk</t>
  </si>
  <si>
    <t xml:space="preserve">03/08/2025</t>
  </si>
  <si>
    <t xml:space="preserve">004</t>
  </si>
  <si>
    <t xml:space="preserve">Belanja Batu Bata 1000 Pcs</t>
  </si>
  <si>
    <t xml:space="preserve">005</t>
  </si>
  <si>
    <t xml:space="preserve">Upah Tukang Harian (6 orang)</t>
  </si>
  <si>
    <t xml:space="preserve">04/08/2025</t>
  </si>
  <si>
    <t xml:space="preserve">006</t>
  </si>
  <si>
    <t xml:space="preserve">Belanja Besi Beton 10 Batang</t>
  </si>
  <si>
    <t xml:space="preserve">007</t>
  </si>
  <si>
    <t xml:space="preserve">Belanja Cat Tembok &amp; Plamir</t>
  </si>
  <si>
    <t xml:space="preserve">008</t>
  </si>
  <si>
    <t xml:space="preserve">05/08/2025</t>
  </si>
  <si>
    <t xml:space="preserve">009</t>
  </si>
  <si>
    <t xml:space="preserve">Belanja Keramik Lantai 20 Dos</t>
  </si>
  <si>
    <t xml:space="preserve">010</t>
  </si>
  <si>
    <t xml:space="preserve">Belanja Semen Tile 5 Sak</t>
  </si>
  <si>
    <t xml:space="preserve">06/08/2025</t>
  </si>
  <si>
    <t xml:space="preserve">011</t>
  </si>
  <si>
    <t xml:space="preserve">012</t>
  </si>
  <si>
    <t xml:space="preserve">Belanja Kabel Listrik &amp; Fitting</t>
  </si>
  <si>
    <t xml:space="preserve">013</t>
  </si>
  <si>
    <t xml:space="preserve">Belanja Pipa PVC &amp; Aksesoris</t>
  </si>
  <si>
    <t xml:space="preserve">07/08/2025</t>
  </si>
  <si>
    <t xml:space="preserve">014</t>
  </si>
  <si>
    <t xml:space="preserve">Upah Tukang Harian (5 orang)</t>
  </si>
  <si>
    <t xml:space="preserve">015</t>
  </si>
  <si>
    <t xml:space="preserve">Upah Tenaga Kerja Lembur</t>
  </si>
  <si>
    <t xml:space="preserve">016</t>
  </si>
  <si>
    <t xml:space="preserve">Belanja Material Tambahan</t>
  </si>
  <si>
    <t xml:space="preserve">08/08/2025</t>
  </si>
  <si>
    <t xml:space="preserve">017</t>
  </si>
  <si>
    <t xml:space="preserve">Upah Tukang Harian (4 orang)</t>
  </si>
  <si>
    <t xml:space="preserve">018</t>
  </si>
  <si>
    <t xml:space="preserve">Belanja Cat Besi &amp; Thinner</t>
  </si>
  <si>
    <t xml:space="preserve">019</t>
  </si>
  <si>
    <t xml:space="preserve">Upah Pembuatan Pintu Tralis</t>
  </si>
  <si>
    <t xml:space="preserve">020</t>
  </si>
  <si>
    <t xml:space="preserve">Belanja Kunci &amp; Engsel Pintu</t>
  </si>
  <si>
    <t xml:space="preserve">TOTAL</t>
  </si>
  <si>
    <t xml:space="preserve">SALDO AKHIR</t>
  </si>
  <si>
    <t xml:space="preserve">BUKU KAS KECIL (PETTY CASH)</t>
  </si>
  <si>
    <t xml:space="preserve">Saldo Awal Petty Cash</t>
  </si>
  <si>
    <t xml:space="preserve">Pemasukan
(Rp)</t>
  </si>
  <si>
    <t xml:space="preserve">Pengeluaran
(Rp)</t>
  </si>
  <si>
    <t xml:space="preserve">PC-001</t>
  </si>
  <si>
    <t xml:space="preserve">Beli Kopi &amp; Air Minum Pekerja</t>
  </si>
  <si>
    <t xml:space="preserve">PC-002</t>
  </si>
  <si>
    <t xml:space="preserve">Beli Amplas &amp; Kuas Kecil</t>
  </si>
  <si>
    <t xml:space="preserve">PC-003</t>
  </si>
  <si>
    <t xml:space="preserve">Beli Plastik &amp; Tali Rafia</t>
  </si>
  <si>
    <t xml:space="preserve">PC-004</t>
  </si>
  <si>
    <t xml:space="preserve">Obat P3K &amp; Plester</t>
  </si>
  <si>
    <t xml:space="preserve">PC-005</t>
  </si>
  <si>
    <t xml:space="preserve">Fotokopi Dokumen Laporan</t>
  </si>
  <si>
    <t xml:space="preserve">PC-006</t>
  </si>
  <si>
    <t xml:space="preserve">Beli Paku Berbagai Ukuran</t>
  </si>
  <si>
    <t xml:space="preserve">PC-007</t>
  </si>
  <si>
    <t xml:space="preserve">Isi Ulang Petty Cash</t>
  </si>
  <si>
    <t xml:space="preserve">PC-008</t>
  </si>
  <si>
    <t xml:space="preserve">Beli ATK (Pulpen, Buku Nota)</t>
  </si>
  <si>
    <t xml:space="preserve">LAPORAN PENGELUARAN PEMBANGUNAN DAPUR MBG</t>
  </si>
  <si>
    <t xml:space="preserve">Tanggal: 2 Agustus 2025 s.d. 8 Agustus 2025</t>
  </si>
  <si>
    <t xml:space="preserve">DESKRIPSI PENGELUARAN</t>
  </si>
  <si>
    <t xml:space="preserve">JUMLAH (Rp)</t>
  </si>
  <si>
    <t xml:space="preserve">KETERANGAN</t>
  </si>
  <si>
    <t xml:space="preserve">Pembelanjaan Kebutuhan Material</t>
  </si>
  <si>
    <t xml:space="preserve">Material bangunan: semen, pasir, bata, keramik, besi</t>
  </si>
  <si>
    <t xml:space="preserve">Upah Tenaga Kerja Harian</t>
  </si>
  <si>
    <t xml:space="preserve">6 tukang x 5 hari + 4 tukang x 2 hari</t>
  </si>
  <si>
    <t xml:space="preserve">Lembur 1 hari, 3 pekerja</t>
  </si>
  <si>
    <t xml:space="preserve">1 unit pintu tralis besi custom</t>
  </si>
  <si>
    <t xml:space="preserve">Biaya Lain-lain</t>
  </si>
  <si>
    <t xml:space="preserve">-</t>
  </si>
  <si>
    <t xml:space="preserve">SUBTOTAL</t>
  </si>
  <si>
    <t xml:space="preserve">Uang Tersisa di Rekening</t>
  </si>
  <si>
    <t xml:space="preserve">KEKURANGAN BIAYA / SURPLUS</t>
  </si>
  <si>
    <t xml:space="preserve">NOTA PESANAN BAHAN MAKANAN</t>
  </si>
  <si>
    <t xml:space="preserve">Dari (SPPG)</t>
  </si>
  <si>
    <t xml:space="preserve">Kepada (Koperasi)</t>
  </si>
  <si>
    <t xml:space="preserve">Koperasi Maju Bersama Lampung Selatan</t>
  </si>
  <si>
    <t xml:space="preserve">Alamat</t>
  </si>
  <si>
    <t xml:space="preserve">Jl. Pasar Baru No. 12, Tanjung Bintang, Lampung Selatan</t>
  </si>
  <si>
    <t xml:space="preserve">Waktu Drop</t>
  </si>
  <si>
    <t xml:space="preserve">Selasa, 05 Agustus 2025, Pukul 16:00</t>
  </si>
  <si>
    <t xml:space="preserve">No. Nota</t>
  </si>
  <si>
    <t xml:space="preserve">001/NP/SPPG-BD/VIII/2025</t>
  </si>
  <si>
    <t xml:space="preserve">Uraian Bahan Makanan</t>
  </si>
  <si>
    <t xml:space="preserve">Banyaknya</t>
  </si>
  <si>
    <t xml:space="preserve">Harga Satuan (Rp)</t>
  </si>
  <si>
    <t xml:space="preserve">Jumlah (Rp)</t>
  </si>
  <si>
    <t xml:space="preserve">Beras Lahap Wanita @10kg</t>
  </si>
  <si>
    <t xml:space="preserve">sak</t>
  </si>
  <si>
    <t xml:space="preserve">Daging Sapi Lokal</t>
  </si>
  <si>
    <t xml:space="preserve">Tahu Putih Sedang</t>
  </si>
  <si>
    <t xml:space="preserve">Tempe Kedelai</t>
  </si>
  <si>
    <t xml:space="preserve">Buncis Segar</t>
  </si>
  <si>
    <t xml:space="preserve">Wortel Lokal</t>
  </si>
  <si>
    <t xml:space="preserve">Melon 2.5kg</t>
  </si>
  <si>
    <t xml:space="preserve">Minyak Sunco 2L Refill</t>
  </si>
  <si>
    <t xml:space="preserve">pouch</t>
  </si>
  <si>
    <t xml:space="preserve">LAPORAN BUKU BELANJA BAHAN POKOK (LBBP)</t>
  </si>
  <si>
    <t xml:space="preserve">Nama Bahan</t>
  </si>
  <si>
    <t xml:space="preserve">Volume</t>
  </si>
  <si>
    <t xml:space="preserve">Total (Rp)</t>
  </si>
  <si>
    <t xml:space="preserve">Penyuplai</t>
  </si>
  <si>
    <t xml:space="preserve">Survei Harga
(Rp/kg)</t>
  </si>
  <si>
    <t xml:space="preserve">Koperasi Maju Bersama</t>
  </si>
  <si>
    <t xml:space="preserve">Pengrajin Tahu Pak Hadi</t>
  </si>
  <si>
    <t xml:space="preserve">Produsen Tempe Bu Sari</t>
  </si>
  <si>
    <t xml:space="preserve">Pasar Tanjung Bintang</t>
  </si>
  <si>
    <t xml:space="preserve">Distributor Buah Lampung</t>
  </si>
  <si>
    <t xml:space="preserve">Garam Dapur 1kg</t>
  </si>
  <si>
    <t xml:space="preserve">Bumbu Saori 1L</t>
  </si>
  <si>
    <t xml:space="preserve">btl</t>
  </si>
  <si>
    <t xml:space="preserve">REKAPITULASI LAPORAN KEUANGAN SPPG</t>
  </si>
  <si>
    <t xml:space="preserve">PEMASUKAN</t>
  </si>
  <si>
    <t xml:space="preserve">Dana Diterima dari BGN</t>
  </si>
  <si>
    <t xml:space="preserve">Pendapatan Lain-lain</t>
  </si>
  <si>
    <t xml:space="preserve">Total Pemasukan</t>
  </si>
  <si>
    <t xml:space="preserve">PENGELUARAN</t>
  </si>
  <si>
    <t xml:space="preserve">Belanja Bahan Makanan (RAB)</t>
  </si>
  <si>
    <t xml:space="preserve">Sewa Tempat / Gedung</t>
  </si>
  <si>
    <t xml:space="preserve">Upah / Gaji Relawan &amp; Karyawan</t>
  </si>
  <si>
    <t xml:space="preserve">Operasional (BBM, Gas, Listrik, Air)</t>
  </si>
  <si>
    <t xml:space="preserve">Perlengkapan Dapur &amp; ATK</t>
  </si>
  <si>
    <t xml:space="preserve">Biaya Administrasi Bank</t>
  </si>
  <si>
    <t xml:space="preserve">Pengeluaran Lain-lain</t>
  </si>
  <si>
    <t xml:space="preserve">Total Pengeluaran</t>
  </si>
  <si>
    <t xml:space="preserve">Saldo Akhir (Pemasukan - Pengeluaran)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</si>
</sst>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1F4E7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D6E4F0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D6E4F0"/>
        <bgColor rgb="FFEBF3FB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F2F2F2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0"/>
    <col collapsed="false" customWidth="true" hidden="false" outlineLevel="0" max="3" min="3" style="1" width="35"/>
    <col collapsed="false" customWidth="true" hidden="false" outlineLevel="0" max="5" min="4" style="1" width="18"/>
  </cols>
  <sheetData>
    <row r="2" customFormat="false" ht="30" hidden="false" customHeight="true" outlineLevel="0" collapsed="false">
      <c r="B2" s="2" t="s">
        <v>0</v>
      </c>
      <c r="C2" s="2"/>
      <c r="D2" s="2"/>
      <c r="E2" s="2"/>
    </row>
    <row r="3" customFormat="false" ht="19.5" hidden="false" customHeight="true" outlineLevel="0" collapsed="false">
      <c r="B3" s="3" t="s">
        <v>1</v>
      </c>
      <c r="C3" s="3"/>
      <c r="D3" s="3"/>
      <c r="E3" s="3"/>
    </row>
    <row r="5" customFormat="false" ht="18" hidden="false" customHeight="true" outlineLevel="0" collapsed="false">
      <c r="B5" s="4" t="s">
        <v>2</v>
      </c>
      <c r="C5" s="4"/>
      <c r="D5" s="4"/>
      <c r="E5" s="4"/>
    </row>
    <row r="6" customFormat="false" ht="18" hidden="false" customHeight="true" outlineLevel="0" collapsed="false">
      <c r="B6" s="5" t="s">
        <v>3</v>
      </c>
      <c r="C6" s="6" t="s">
        <v>4</v>
      </c>
      <c r="D6" s="6"/>
      <c r="E6" s="6"/>
    </row>
    <row r="7" customFormat="false" ht="18" hidden="false" customHeight="true" outlineLevel="0" collapsed="false">
      <c r="B7" s="5" t="s">
        <v>5</v>
      </c>
      <c r="C7" s="6" t="s">
        <v>6</v>
      </c>
      <c r="D7" s="6"/>
      <c r="E7" s="6"/>
    </row>
    <row r="8" customFormat="false" ht="18" hidden="false" customHeight="true" outlineLevel="0" collapsed="false">
      <c r="B8" s="5" t="s">
        <v>7</v>
      </c>
      <c r="C8" s="6" t="s">
        <v>8</v>
      </c>
      <c r="D8" s="6"/>
      <c r="E8" s="6"/>
    </row>
    <row r="9" customFormat="false" ht="18" hidden="false" customHeight="true" outlineLevel="0" collapsed="false">
      <c r="B9" s="5" t="s">
        <v>9</v>
      </c>
      <c r="C9" s="6" t="s">
        <v>10</v>
      </c>
      <c r="D9" s="6"/>
      <c r="E9" s="6"/>
    </row>
    <row r="10" customFormat="false" ht="18" hidden="false" customHeight="true" outlineLevel="0" collapsed="false">
      <c r="B10" s="5" t="s">
        <v>11</v>
      </c>
      <c r="C10" s="6" t="s">
        <v>12</v>
      </c>
      <c r="D10" s="6"/>
      <c r="E10" s="6"/>
    </row>
    <row r="11" customFormat="false" ht="18" hidden="false" customHeight="true" outlineLevel="0" collapsed="false">
      <c r="B11" s="5" t="s">
        <v>13</v>
      </c>
      <c r="C11" s="6" t="s">
        <v>14</v>
      </c>
      <c r="D11" s="6"/>
      <c r="E11" s="6"/>
    </row>
    <row r="12" customFormat="false" ht="18" hidden="false" customHeight="true" outlineLevel="0" collapsed="false">
      <c r="B12" s="5" t="s">
        <v>15</v>
      </c>
      <c r="C12" s="6" t="s">
        <v>16</v>
      </c>
      <c r="D12" s="6"/>
      <c r="E12" s="6"/>
    </row>
    <row r="13" customFormat="false" ht="18" hidden="false" customHeight="true" outlineLevel="0" collapsed="false">
      <c r="B13" s="5" t="s">
        <v>17</v>
      </c>
      <c r="C13" s="6" t="s">
        <v>18</v>
      </c>
      <c r="D13" s="6"/>
      <c r="E13" s="6"/>
    </row>
    <row r="14" customFormat="false" ht="18" hidden="false" customHeight="true" outlineLevel="0" collapsed="false">
      <c r="B14" s="5" t="s">
        <v>19</v>
      </c>
      <c r="C14" s="6" t="s">
        <v>20</v>
      </c>
      <c r="D14" s="6"/>
      <c r="E14" s="6"/>
    </row>
  </sheetData>
  <mergeCells count="12">
    <mergeCell ref="B2:E2"/>
    <mergeCell ref="B3:E3"/>
    <mergeCell ref="B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14"/>
    <col collapsed="false" customWidth="true" hidden="false" outlineLevel="0" max="7" min="6" style="1" width="18"/>
  </cols>
  <sheetData>
    <row r="1" customFormat="false" ht="27.75" hidden="false" customHeight="true" outlineLevel="0" collapsed="false">
      <c r="B1" s="7" t="s">
        <v>21</v>
      </c>
      <c r="C1" s="7"/>
      <c r="D1" s="7"/>
      <c r="E1" s="7"/>
      <c r="F1" s="7"/>
      <c r="G1" s="7"/>
    </row>
    <row r="2" customFormat="false" ht="15" hidden="false" customHeight="true" outlineLevel="0" collapsed="false">
      <c r="B2" s="8" t="s">
        <v>22</v>
      </c>
      <c r="C2" s="8"/>
      <c r="D2" s="8"/>
      <c r="E2" s="8"/>
      <c r="F2" s="8"/>
      <c r="G2" s="8"/>
    </row>
    <row r="4" customFormat="false" ht="31.5" hidden="false" customHeight="true" outlineLevel="0" collapsed="false">
      <c r="B4" s="9" t="s">
        <v>23</v>
      </c>
      <c r="C4" s="9" t="s">
        <v>24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29</v>
      </c>
    </row>
    <row r="5" customFormat="false" ht="15.75" hidden="false" customHeight="true" outlineLevel="0" collapsed="false">
      <c r="B5" s="10" t="s">
        <v>30</v>
      </c>
      <c r="C5" s="10"/>
      <c r="D5" s="10"/>
      <c r="E5" s="10"/>
      <c r="F5" s="10"/>
      <c r="G5" s="10"/>
    </row>
    <row r="6" customFormat="false" ht="15" hidden="false" customHeight="true" outlineLevel="0" collapsed="false">
      <c r="B6" s="11" t="n">
        <v>1</v>
      </c>
      <c r="C6" s="12" t="s">
        <v>31</v>
      </c>
      <c r="D6" s="13" t="s">
        <v>32</v>
      </c>
      <c r="E6" s="14" t="n">
        <v>182.35</v>
      </c>
      <c r="F6" s="15" t="n">
        <v>146500</v>
      </c>
      <c r="G6" s="16" t="n">
        <f aca="false">E6*F6</f>
        <v>26714275</v>
      </c>
      <c r="H6" s="17" t="s">
        <v>33</v>
      </c>
    </row>
    <row r="7" customFormat="false" ht="15.75" hidden="false" customHeight="true" outlineLevel="0" collapsed="false">
      <c r="B7" s="10" t="s">
        <v>34</v>
      </c>
      <c r="C7" s="10"/>
      <c r="D7" s="10"/>
      <c r="E7" s="10"/>
      <c r="F7" s="10"/>
      <c r="G7" s="10"/>
    </row>
    <row r="8" customFormat="false" ht="27.75" hidden="false" customHeight="true" outlineLevel="0" collapsed="false">
      <c r="B8" s="18" t="n">
        <v>2</v>
      </c>
      <c r="C8" s="19" t="s">
        <v>35</v>
      </c>
      <c r="D8" s="20" t="s">
        <v>36</v>
      </c>
      <c r="E8" s="21" t="n">
        <v>181.55</v>
      </c>
      <c r="F8" s="22" t="n">
        <v>110000</v>
      </c>
      <c r="G8" s="23" t="n">
        <f aca="false">E8*F8</f>
        <v>19970500</v>
      </c>
      <c r="H8" s="24" t="s">
        <v>37</v>
      </c>
    </row>
    <row r="9" customFormat="false" ht="15" hidden="false" customHeight="true" outlineLevel="0" collapsed="false">
      <c r="B9" s="11" t="n">
        <v>3</v>
      </c>
      <c r="C9" s="12" t="s">
        <v>38</v>
      </c>
      <c r="D9" s="13" t="s">
        <v>36</v>
      </c>
      <c r="E9" s="14" t="n">
        <v>50</v>
      </c>
      <c r="F9" s="15" t="n">
        <v>22000</v>
      </c>
      <c r="G9" s="16" t="n">
        <f aca="false">E9*F9</f>
        <v>1100000</v>
      </c>
      <c r="H9" s="17" t="s">
        <v>39</v>
      </c>
    </row>
    <row r="10" customFormat="false" ht="15.75" hidden="false" customHeight="true" outlineLevel="0" collapsed="false">
      <c r="B10" s="10" t="s">
        <v>40</v>
      </c>
      <c r="C10" s="10"/>
      <c r="D10" s="10"/>
      <c r="E10" s="10"/>
      <c r="F10" s="10"/>
      <c r="G10" s="10"/>
    </row>
    <row r="11" customFormat="false" ht="15" hidden="false" customHeight="true" outlineLevel="0" collapsed="false">
      <c r="B11" s="18" t="n">
        <v>4</v>
      </c>
      <c r="C11" s="19" t="s">
        <v>41</v>
      </c>
      <c r="D11" s="20" t="s">
        <v>42</v>
      </c>
      <c r="E11" s="21" t="n">
        <v>2811</v>
      </c>
      <c r="F11" s="22" t="n">
        <v>500</v>
      </c>
      <c r="G11" s="23" t="n">
        <f aca="false">E11*F11</f>
        <v>1405500</v>
      </c>
      <c r="H11" s="24" t="s">
        <v>43</v>
      </c>
    </row>
    <row r="12" customFormat="false" ht="15" hidden="false" customHeight="true" outlineLevel="0" collapsed="false">
      <c r="B12" s="11" t="n">
        <v>5</v>
      </c>
      <c r="C12" s="12" t="s">
        <v>44</v>
      </c>
      <c r="D12" s="13" t="s">
        <v>42</v>
      </c>
      <c r="E12" s="14" t="n">
        <v>200</v>
      </c>
      <c r="F12" s="15" t="n">
        <v>3500</v>
      </c>
      <c r="G12" s="16" t="n">
        <f aca="false">E12*F12</f>
        <v>700000</v>
      </c>
      <c r="H12" s="17" t="s">
        <v>45</v>
      </c>
    </row>
    <row r="13" customFormat="false" ht="15.75" hidden="false" customHeight="true" outlineLevel="0" collapsed="false">
      <c r="B13" s="10" t="s">
        <v>46</v>
      </c>
      <c r="C13" s="10"/>
      <c r="D13" s="10"/>
      <c r="E13" s="10"/>
      <c r="F13" s="10"/>
      <c r="G13" s="10"/>
    </row>
    <row r="14" customFormat="false" ht="15" hidden="false" customHeight="true" outlineLevel="0" collapsed="false">
      <c r="B14" s="18" t="n">
        <v>6</v>
      </c>
      <c r="C14" s="19" t="s">
        <v>47</v>
      </c>
      <c r="D14" s="20" t="s">
        <v>36</v>
      </c>
      <c r="E14" s="21" t="n">
        <v>100.96</v>
      </c>
      <c r="F14" s="22" t="n">
        <v>4000</v>
      </c>
      <c r="G14" s="23" t="n">
        <f aca="false">E14*F14</f>
        <v>403840</v>
      </c>
      <c r="H14" s="24" t="s">
        <v>48</v>
      </c>
    </row>
    <row r="15" customFormat="false" ht="15" hidden="false" customHeight="true" outlineLevel="0" collapsed="false">
      <c r="B15" s="11" t="n">
        <v>7</v>
      </c>
      <c r="C15" s="12" t="s">
        <v>49</v>
      </c>
      <c r="D15" s="13" t="s">
        <v>36</v>
      </c>
      <c r="E15" s="14" t="n">
        <v>50.48</v>
      </c>
      <c r="F15" s="15" t="n">
        <v>5000</v>
      </c>
      <c r="G15" s="16" t="n">
        <f aca="false">E15*F15</f>
        <v>252400</v>
      </c>
      <c r="H15" s="17" t="s">
        <v>50</v>
      </c>
    </row>
    <row r="16" customFormat="false" ht="15" hidden="false" customHeight="true" outlineLevel="0" collapsed="false">
      <c r="B16" s="18" t="n">
        <v>8</v>
      </c>
      <c r="C16" s="19" t="s">
        <v>51</v>
      </c>
      <c r="D16" s="20" t="s">
        <v>36</v>
      </c>
      <c r="E16" s="21" t="n">
        <v>30</v>
      </c>
      <c r="F16" s="22" t="n">
        <v>3000</v>
      </c>
      <c r="G16" s="23" t="n">
        <f aca="false">E16*F16</f>
        <v>90000</v>
      </c>
      <c r="H16" s="24" t="s">
        <v>52</v>
      </c>
    </row>
    <row r="17" customFormat="false" ht="15.75" hidden="false" customHeight="true" outlineLevel="0" collapsed="false">
      <c r="B17" s="10" t="s">
        <v>53</v>
      </c>
      <c r="C17" s="10"/>
      <c r="D17" s="10"/>
      <c r="E17" s="10"/>
      <c r="F17" s="10"/>
      <c r="G17" s="10"/>
    </row>
    <row r="18" customFormat="false" ht="15" hidden="false" customHeight="true" outlineLevel="0" collapsed="false">
      <c r="B18" s="11" t="n">
        <v>9</v>
      </c>
      <c r="C18" s="12" t="s">
        <v>54</v>
      </c>
      <c r="D18" s="13" t="s">
        <v>36</v>
      </c>
      <c r="E18" s="14" t="n">
        <v>252.4</v>
      </c>
      <c r="F18" s="15" t="n">
        <v>11000</v>
      </c>
      <c r="G18" s="16" t="n">
        <f aca="false">E18*F18</f>
        <v>2776400</v>
      </c>
      <c r="H18" s="17" t="s">
        <v>55</v>
      </c>
    </row>
    <row r="19" customFormat="false" ht="15.75" hidden="false" customHeight="true" outlineLevel="0" collapsed="false">
      <c r="B19" s="10" t="s">
        <v>56</v>
      </c>
      <c r="C19" s="10"/>
      <c r="D19" s="10"/>
      <c r="E19" s="10"/>
      <c r="F19" s="10"/>
      <c r="G19" s="10"/>
    </row>
    <row r="20" customFormat="false" ht="15" hidden="false" customHeight="true" outlineLevel="0" collapsed="false">
      <c r="B20" s="18" t="n">
        <v>10</v>
      </c>
      <c r="C20" s="19" t="s">
        <v>57</v>
      </c>
      <c r="D20" s="20" t="s">
        <v>58</v>
      </c>
      <c r="E20" s="21" t="n">
        <v>32.58</v>
      </c>
      <c r="F20" s="22" t="n">
        <v>39000</v>
      </c>
      <c r="G20" s="23" t="n">
        <f aca="false">E20*F20</f>
        <v>1270620</v>
      </c>
      <c r="H20" s="24" t="s">
        <v>59</v>
      </c>
    </row>
    <row r="21" customFormat="false" ht="15" hidden="false" customHeight="true" outlineLevel="0" collapsed="false">
      <c r="B21" s="11" t="n">
        <v>11</v>
      </c>
      <c r="C21" s="12" t="s">
        <v>60</v>
      </c>
      <c r="D21" s="13" t="s">
        <v>61</v>
      </c>
      <c r="E21" s="14" t="n">
        <v>5</v>
      </c>
      <c r="F21" s="15" t="n">
        <v>10000</v>
      </c>
      <c r="G21" s="16" t="n">
        <f aca="false">E21*F21</f>
        <v>50000</v>
      </c>
      <c r="H21" s="17" t="s">
        <v>62</v>
      </c>
    </row>
    <row r="22" customFormat="false" ht="15" hidden="false" customHeight="true" outlineLevel="0" collapsed="false">
      <c r="B22" s="18" t="n">
        <v>12</v>
      </c>
      <c r="C22" s="19" t="s">
        <v>63</v>
      </c>
      <c r="D22" s="20" t="s">
        <v>64</v>
      </c>
      <c r="E22" s="21" t="n">
        <v>2</v>
      </c>
      <c r="F22" s="22" t="n">
        <v>49500</v>
      </c>
      <c r="G22" s="23" t="n">
        <f aca="false">E22*F22</f>
        <v>99000</v>
      </c>
      <c r="H22" s="24" t="s">
        <v>65</v>
      </c>
    </row>
    <row r="23" customFormat="false" ht="18" hidden="false" customHeight="true" outlineLevel="0" collapsed="false">
      <c r="B23" s="25" t="s">
        <v>66</v>
      </c>
      <c r="C23" s="25"/>
      <c r="D23" s="25"/>
      <c r="E23" s="25"/>
      <c r="F23" s="26" t="n">
        <f aca="false">F6+F8+F9+F11+F12+F14+F15+F16+F18+F20+F21+F22</f>
        <v>404000</v>
      </c>
      <c r="G23" s="27"/>
    </row>
  </sheetData>
  <mergeCells count="9">
    <mergeCell ref="B1:G1"/>
    <mergeCell ref="B2:G2"/>
    <mergeCell ref="B5:G5"/>
    <mergeCell ref="B7:G7"/>
    <mergeCell ref="B10:G10"/>
    <mergeCell ref="B13:G13"/>
    <mergeCell ref="B17:G17"/>
    <mergeCell ref="B19:G19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"/>
    <col collapsed="false" customWidth="true" hidden="false" outlineLevel="0" max="4" min="3" style="1" width="14"/>
    <col collapsed="false" customWidth="true" hidden="false" outlineLevel="0" max="5" min="5" style="1" width="35"/>
    <col collapsed="false" customWidth="true" hidden="false" outlineLevel="0" max="8" min="6" style="1" width="20"/>
  </cols>
  <sheetData>
    <row r="1" customFormat="false" ht="27.75" hidden="false" customHeight="true" outlineLevel="0" collapsed="false">
      <c r="B1" s="7" t="s">
        <v>67</v>
      </c>
      <c r="C1" s="7"/>
      <c r="D1" s="7"/>
      <c r="E1" s="7"/>
      <c r="F1" s="7"/>
      <c r="G1" s="7"/>
      <c r="H1" s="7"/>
    </row>
    <row r="2" customFormat="false" ht="15" hidden="false" customHeight="true" outlineLevel="0" collapsed="false">
      <c r="B2" s="28" t="s">
        <v>68</v>
      </c>
      <c r="C2" s="28"/>
      <c r="D2" s="28"/>
      <c r="E2" s="28"/>
      <c r="F2" s="28"/>
      <c r="G2" s="28"/>
      <c r="H2" s="28"/>
    </row>
    <row r="4" customFormat="false" ht="15" hidden="false" customHeight="true" outlineLevel="0" collapsed="false">
      <c r="B4" s="29" t="s">
        <v>69</v>
      </c>
      <c r="C4" s="29"/>
      <c r="D4" s="29"/>
      <c r="E4" s="29"/>
      <c r="F4" s="29"/>
      <c r="G4" s="30" t="n">
        <v>18909000</v>
      </c>
      <c r="H4" s="31"/>
    </row>
    <row r="5" customFormat="false" ht="36" hidden="false" customHeight="true" outlineLevel="0" collapsed="false">
      <c r="B5" s="9" t="s">
        <v>23</v>
      </c>
      <c r="C5" s="9" t="s">
        <v>70</v>
      </c>
      <c r="D5" s="9" t="s">
        <v>71</v>
      </c>
      <c r="E5" s="9" t="s">
        <v>72</v>
      </c>
      <c r="F5" s="9" t="s">
        <v>73</v>
      </c>
      <c r="G5" s="9" t="s">
        <v>74</v>
      </c>
      <c r="H5" s="9" t="s">
        <v>75</v>
      </c>
    </row>
    <row r="6" customFormat="false" ht="18" hidden="false" customHeight="true" outlineLevel="0" collapsed="false">
      <c r="B6" s="32" t="n">
        <v>1</v>
      </c>
      <c r="C6" s="33" t="s">
        <v>76</v>
      </c>
      <c r="D6" s="33" t="s">
        <v>77</v>
      </c>
      <c r="E6" s="33" t="s">
        <v>78</v>
      </c>
      <c r="F6" s="15" t="n">
        <v>5000000</v>
      </c>
      <c r="G6" s="15"/>
      <c r="H6" s="34" t="n">
        <f aca="false">G4+F6-G6</f>
        <v>23909000</v>
      </c>
    </row>
    <row r="7" customFormat="false" ht="18" hidden="false" customHeight="true" outlineLevel="0" collapsed="false">
      <c r="B7" s="35" t="n">
        <v>2</v>
      </c>
      <c r="C7" s="36" t="s">
        <v>76</v>
      </c>
      <c r="D7" s="36" t="s">
        <v>79</v>
      </c>
      <c r="E7" s="36" t="s">
        <v>80</v>
      </c>
      <c r="F7" s="22"/>
      <c r="G7" s="22" t="n">
        <v>2400000</v>
      </c>
      <c r="H7" s="37" t="n">
        <f aca="false">H6+F7-G7</f>
        <v>21509000</v>
      </c>
    </row>
    <row r="8" customFormat="false" ht="18" hidden="false" customHeight="true" outlineLevel="0" collapsed="false">
      <c r="B8" s="32" t="n">
        <v>3</v>
      </c>
      <c r="C8" s="33" t="s">
        <v>76</v>
      </c>
      <c r="D8" s="33" t="s">
        <v>81</v>
      </c>
      <c r="E8" s="33" t="s">
        <v>82</v>
      </c>
      <c r="F8" s="15"/>
      <c r="G8" s="15" t="n">
        <v>1800000</v>
      </c>
      <c r="H8" s="34" t="n">
        <f aca="false">H7+F8-G8</f>
        <v>19709000</v>
      </c>
    </row>
    <row r="9" customFormat="false" ht="18" hidden="false" customHeight="true" outlineLevel="0" collapsed="false">
      <c r="B9" s="35" t="n">
        <v>4</v>
      </c>
      <c r="C9" s="36" t="s">
        <v>83</v>
      </c>
      <c r="D9" s="36" t="s">
        <v>84</v>
      </c>
      <c r="E9" s="36" t="s">
        <v>85</v>
      </c>
      <c r="F9" s="22"/>
      <c r="G9" s="22" t="n">
        <v>1500000</v>
      </c>
      <c r="H9" s="37" t="n">
        <f aca="false">H8+F9-G9</f>
        <v>18209000</v>
      </c>
    </row>
    <row r="10" customFormat="false" ht="18" hidden="false" customHeight="true" outlineLevel="0" collapsed="false">
      <c r="B10" s="32" t="n">
        <v>5</v>
      </c>
      <c r="C10" s="33" t="s">
        <v>83</v>
      </c>
      <c r="D10" s="33" t="s">
        <v>86</v>
      </c>
      <c r="E10" s="33" t="s">
        <v>87</v>
      </c>
      <c r="F10" s="15"/>
      <c r="G10" s="15" t="n">
        <v>900000</v>
      </c>
      <c r="H10" s="34" t="n">
        <f aca="false">H9+F10-G10</f>
        <v>17309000</v>
      </c>
    </row>
    <row r="11" customFormat="false" ht="18" hidden="false" customHeight="true" outlineLevel="0" collapsed="false">
      <c r="B11" s="35" t="n">
        <v>6</v>
      </c>
      <c r="C11" s="36" t="s">
        <v>88</v>
      </c>
      <c r="D11" s="36" t="s">
        <v>89</v>
      </c>
      <c r="E11" s="36" t="s">
        <v>90</v>
      </c>
      <c r="F11" s="22"/>
      <c r="G11" s="22" t="n">
        <v>750000</v>
      </c>
      <c r="H11" s="37" t="n">
        <f aca="false">H10+F11-G11</f>
        <v>16559000</v>
      </c>
    </row>
    <row r="12" customFormat="false" ht="18" hidden="false" customHeight="true" outlineLevel="0" collapsed="false">
      <c r="B12" s="32" t="n">
        <v>7</v>
      </c>
      <c r="C12" s="33" t="s">
        <v>88</v>
      </c>
      <c r="D12" s="33" t="s">
        <v>91</v>
      </c>
      <c r="E12" s="33" t="s">
        <v>92</v>
      </c>
      <c r="F12" s="15"/>
      <c r="G12" s="15" t="n">
        <v>689000</v>
      </c>
      <c r="H12" s="34" t="n">
        <f aca="false">H11+F12-G12</f>
        <v>15870000</v>
      </c>
    </row>
    <row r="13" customFormat="false" ht="18" hidden="false" customHeight="true" outlineLevel="0" collapsed="false">
      <c r="B13" s="35" t="n">
        <v>8</v>
      </c>
      <c r="C13" s="36" t="s">
        <v>88</v>
      </c>
      <c r="D13" s="36" t="s">
        <v>93</v>
      </c>
      <c r="E13" s="36" t="s">
        <v>87</v>
      </c>
      <c r="F13" s="22"/>
      <c r="G13" s="22" t="n">
        <v>900000</v>
      </c>
      <c r="H13" s="37" t="n">
        <f aca="false">H12+F13-G13</f>
        <v>14970000</v>
      </c>
    </row>
    <row r="14" customFormat="false" ht="18" hidden="false" customHeight="true" outlineLevel="0" collapsed="false">
      <c r="B14" s="32" t="n">
        <v>9</v>
      </c>
      <c r="C14" s="33" t="s">
        <v>94</v>
      </c>
      <c r="D14" s="33" t="s">
        <v>95</v>
      </c>
      <c r="E14" s="33" t="s">
        <v>96</v>
      </c>
      <c r="F14" s="15"/>
      <c r="G14" s="15" t="n">
        <v>1400000</v>
      </c>
      <c r="H14" s="34" t="n">
        <f aca="false">H13+F14-G14</f>
        <v>13570000</v>
      </c>
    </row>
    <row r="15" customFormat="false" ht="18" hidden="false" customHeight="true" outlineLevel="0" collapsed="false">
      <c r="B15" s="35" t="n">
        <v>10</v>
      </c>
      <c r="C15" s="36" t="s">
        <v>94</v>
      </c>
      <c r="D15" s="36" t="s">
        <v>97</v>
      </c>
      <c r="E15" s="36" t="s">
        <v>98</v>
      </c>
      <c r="F15" s="22"/>
      <c r="G15" s="22" t="n">
        <v>350000</v>
      </c>
      <c r="H15" s="37" t="n">
        <f aca="false">H14+F15-G15</f>
        <v>13220000</v>
      </c>
    </row>
    <row r="16" customFormat="false" ht="18" hidden="false" customHeight="true" outlineLevel="0" collapsed="false">
      <c r="B16" s="32" t="n">
        <v>11</v>
      </c>
      <c r="C16" s="33" t="s">
        <v>99</v>
      </c>
      <c r="D16" s="33" t="s">
        <v>100</v>
      </c>
      <c r="E16" s="33" t="s">
        <v>87</v>
      </c>
      <c r="F16" s="15"/>
      <c r="G16" s="15" t="n">
        <v>900000</v>
      </c>
      <c r="H16" s="34" t="n">
        <f aca="false">H15+F16-G16</f>
        <v>12320000</v>
      </c>
    </row>
    <row r="17" customFormat="false" ht="18" hidden="false" customHeight="true" outlineLevel="0" collapsed="false">
      <c r="B17" s="35" t="n">
        <v>12</v>
      </c>
      <c r="C17" s="36" t="s">
        <v>99</v>
      </c>
      <c r="D17" s="36" t="s">
        <v>101</v>
      </c>
      <c r="E17" s="36" t="s">
        <v>102</v>
      </c>
      <c r="F17" s="22"/>
      <c r="G17" s="22" t="n">
        <v>540000</v>
      </c>
      <c r="H17" s="37" t="n">
        <f aca="false">H16+F17-G17</f>
        <v>11780000</v>
      </c>
    </row>
    <row r="18" customFormat="false" ht="18" hidden="false" customHeight="true" outlineLevel="0" collapsed="false">
      <c r="B18" s="32" t="n">
        <v>13</v>
      </c>
      <c r="C18" s="33" t="s">
        <v>99</v>
      </c>
      <c r="D18" s="33" t="s">
        <v>103</v>
      </c>
      <c r="E18" s="33" t="s">
        <v>104</v>
      </c>
      <c r="F18" s="15"/>
      <c r="G18" s="15" t="n">
        <v>460000</v>
      </c>
      <c r="H18" s="34" t="n">
        <f aca="false">H17+F18-G18</f>
        <v>11320000</v>
      </c>
    </row>
    <row r="19" customFormat="false" ht="18" hidden="false" customHeight="true" outlineLevel="0" collapsed="false">
      <c r="B19" s="35" t="n">
        <v>14</v>
      </c>
      <c r="C19" s="36" t="s">
        <v>105</v>
      </c>
      <c r="D19" s="36" t="s">
        <v>106</v>
      </c>
      <c r="E19" s="36" t="s">
        <v>107</v>
      </c>
      <c r="F19" s="22"/>
      <c r="G19" s="22" t="n">
        <v>750000</v>
      </c>
      <c r="H19" s="37" t="n">
        <f aca="false">H18+F19-G19</f>
        <v>10570000</v>
      </c>
    </row>
    <row r="20" customFormat="false" ht="18" hidden="false" customHeight="true" outlineLevel="0" collapsed="false">
      <c r="B20" s="32" t="n">
        <v>15</v>
      </c>
      <c r="C20" s="33" t="s">
        <v>105</v>
      </c>
      <c r="D20" s="33" t="s">
        <v>108</v>
      </c>
      <c r="E20" s="33" t="s">
        <v>109</v>
      </c>
      <c r="F20" s="15"/>
      <c r="G20" s="15" t="n">
        <v>135000</v>
      </c>
      <c r="H20" s="34" t="n">
        <f aca="false">H19+F20-G20</f>
        <v>10435000</v>
      </c>
    </row>
    <row r="21" customFormat="false" ht="18" hidden="false" customHeight="true" outlineLevel="0" collapsed="false">
      <c r="B21" s="35" t="n">
        <v>16</v>
      </c>
      <c r="C21" s="36" t="s">
        <v>105</v>
      </c>
      <c r="D21" s="36" t="s">
        <v>110</v>
      </c>
      <c r="E21" s="36" t="s">
        <v>111</v>
      </c>
      <c r="F21" s="22"/>
      <c r="G21" s="22" t="n">
        <v>400000</v>
      </c>
      <c r="H21" s="37" t="n">
        <f aca="false">H20+F21-G21</f>
        <v>10035000</v>
      </c>
    </row>
    <row r="22" customFormat="false" ht="18" hidden="false" customHeight="true" outlineLevel="0" collapsed="false">
      <c r="B22" s="32" t="n">
        <v>17</v>
      </c>
      <c r="C22" s="33" t="s">
        <v>112</v>
      </c>
      <c r="D22" s="33" t="s">
        <v>113</v>
      </c>
      <c r="E22" s="33" t="s">
        <v>114</v>
      </c>
      <c r="F22" s="15"/>
      <c r="G22" s="15" t="n">
        <v>960000</v>
      </c>
      <c r="H22" s="34" t="n">
        <f aca="false">H21+F22-G22</f>
        <v>9075000</v>
      </c>
    </row>
    <row r="23" customFormat="false" ht="18" hidden="false" customHeight="true" outlineLevel="0" collapsed="false">
      <c r="B23" s="35" t="n">
        <v>18</v>
      </c>
      <c r="C23" s="36" t="s">
        <v>112</v>
      </c>
      <c r="D23" s="36" t="s">
        <v>115</v>
      </c>
      <c r="E23" s="36" t="s">
        <v>116</v>
      </c>
      <c r="F23" s="22"/>
      <c r="G23" s="22" t="n">
        <v>210000</v>
      </c>
      <c r="H23" s="37" t="n">
        <f aca="false">H22+F23-G23</f>
        <v>8865000</v>
      </c>
    </row>
    <row r="24" customFormat="false" ht="18" hidden="false" customHeight="true" outlineLevel="0" collapsed="false">
      <c r="B24" s="32" t="n">
        <v>19</v>
      </c>
      <c r="C24" s="33" t="s">
        <v>112</v>
      </c>
      <c r="D24" s="33" t="s">
        <v>117</v>
      </c>
      <c r="E24" s="33" t="s">
        <v>118</v>
      </c>
      <c r="F24" s="15"/>
      <c r="G24" s="15" t="n">
        <v>800000</v>
      </c>
      <c r="H24" s="34" t="n">
        <f aca="false">H23+F24-G24</f>
        <v>8065000</v>
      </c>
    </row>
    <row r="25" customFormat="false" ht="18" hidden="false" customHeight="true" outlineLevel="0" collapsed="false">
      <c r="B25" s="35" t="n">
        <v>20</v>
      </c>
      <c r="C25" s="36" t="s">
        <v>112</v>
      </c>
      <c r="D25" s="36" t="s">
        <v>119</v>
      </c>
      <c r="E25" s="36" t="s">
        <v>120</v>
      </c>
      <c r="F25" s="22"/>
      <c r="G25" s="22" t="n">
        <v>190000</v>
      </c>
      <c r="H25" s="37" t="n">
        <f aca="false">H24+F25-G25</f>
        <v>7875000</v>
      </c>
    </row>
    <row r="26" customFormat="false" ht="18" hidden="false" customHeight="true" outlineLevel="0" collapsed="false">
      <c r="B26" s="32" t="n">
        <v>21</v>
      </c>
      <c r="C26" s="11"/>
      <c r="D26" s="11"/>
      <c r="E26" s="11"/>
      <c r="F26" s="15"/>
      <c r="G26" s="15"/>
      <c r="H26" s="34" t="n">
        <f aca="false">H25+F26-G26</f>
        <v>7875000</v>
      </c>
    </row>
    <row r="27" customFormat="false" ht="18" hidden="false" customHeight="true" outlineLevel="0" collapsed="false">
      <c r="B27" s="35" t="n">
        <v>22</v>
      </c>
      <c r="C27" s="18"/>
      <c r="D27" s="18"/>
      <c r="E27" s="18"/>
      <c r="F27" s="22"/>
      <c r="G27" s="22"/>
      <c r="H27" s="37" t="n">
        <f aca="false">H26+F27-G27</f>
        <v>7875000</v>
      </c>
    </row>
    <row r="28" customFormat="false" ht="18" hidden="false" customHeight="true" outlineLevel="0" collapsed="false">
      <c r="B28" s="32" t="n">
        <v>23</v>
      </c>
      <c r="C28" s="11"/>
      <c r="D28" s="11"/>
      <c r="E28" s="11"/>
      <c r="F28" s="15"/>
      <c r="G28" s="15"/>
      <c r="H28" s="34" t="n">
        <f aca="false">H27+F28-G28</f>
        <v>7875000</v>
      </c>
    </row>
    <row r="29" customFormat="false" ht="18" hidden="false" customHeight="true" outlineLevel="0" collapsed="false">
      <c r="B29" s="35" t="n">
        <v>24</v>
      </c>
      <c r="C29" s="18"/>
      <c r="D29" s="18"/>
      <c r="E29" s="18"/>
      <c r="F29" s="22"/>
      <c r="G29" s="22"/>
      <c r="H29" s="37" t="n">
        <f aca="false">H28+F29-G29</f>
        <v>7875000</v>
      </c>
    </row>
    <row r="30" customFormat="false" ht="18" hidden="false" customHeight="true" outlineLevel="0" collapsed="false">
      <c r="B30" s="32" t="n">
        <v>25</v>
      </c>
      <c r="C30" s="11"/>
      <c r="D30" s="11"/>
      <c r="E30" s="11"/>
      <c r="F30" s="15"/>
      <c r="G30" s="15"/>
      <c r="H30" s="34" t="n">
        <f aca="false">H29+F30-G30</f>
        <v>7875000</v>
      </c>
    </row>
    <row r="31" customFormat="false" ht="18" hidden="false" customHeight="true" outlineLevel="0" collapsed="false">
      <c r="B31" s="35" t="n">
        <v>26</v>
      </c>
      <c r="C31" s="18"/>
      <c r="D31" s="18"/>
      <c r="E31" s="18"/>
      <c r="F31" s="22"/>
      <c r="G31" s="22"/>
      <c r="H31" s="37" t="n">
        <f aca="false">H30+F31-G31</f>
        <v>7875000</v>
      </c>
    </row>
    <row r="32" customFormat="false" ht="18" hidden="false" customHeight="true" outlineLevel="0" collapsed="false">
      <c r="B32" s="32" t="n">
        <v>27</v>
      </c>
      <c r="C32" s="11"/>
      <c r="D32" s="11"/>
      <c r="E32" s="11"/>
      <c r="F32" s="15"/>
      <c r="G32" s="15"/>
      <c r="H32" s="34" t="n">
        <f aca="false">H31+F32-G32</f>
        <v>7875000</v>
      </c>
    </row>
    <row r="33" customFormat="false" ht="18" hidden="false" customHeight="true" outlineLevel="0" collapsed="false">
      <c r="B33" s="35" t="n">
        <v>28</v>
      </c>
      <c r="C33" s="18"/>
      <c r="D33" s="18"/>
      <c r="E33" s="18"/>
      <c r="F33" s="22"/>
      <c r="G33" s="22"/>
      <c r="H33" s="37" t="n">
        <f aca="false">H32+F33-G33</f>
        <v>7875000</v>
      </c>
    </row>
    <row r="34" customFormat="false" ht="18" hidden="false" customHeight="true" outlineLevel="0" collapsed="false">
      <c r="B34" s="32" t="n">
        <v>29</v>
      </c>
      <c r="C34" s="11"/>
      <c r="D34" s="11"/>
      <c r="E34" s="11"/>
      <c r="F34" s="15"/>
      <c r="G34" s="15"/>
      <c r="H34" s="34" t="n">
        <f aca="false">H33+F34-G34</f>
        <v>7875000</v>
      </c>
    </row>
    <row r="35" customFormat="false" ht="18" hidden="false" customHeight="true" outlineLevel="0" collapsed="false">
      <c r="B35" s="35" t="n">
        <v>30</v>
      </c>
      <c r="C35" s="18"/>
      <c r="D35" s="18"/>
      <c r="E35" s="18"/>
      <c r="F35" s="22"/>
      <c r="G35" s="22"/>
      <c r="H35" s="37" t="n">
        <f aca="false">H34+F35-G35</f>
        <v>7875000</v>
      </c>
    </row>
    <row r="36" customFormat="false" ht="15" hidden="false" customHeight="true" outlineLevel="0" collapsed="false">
      <c r="B36" s="38" t="s">
        <v>121</v>
      </c>
      <c r="C36" s="38"/>
      <c r="D36" s="38"/>
      <c r="E36" s="38"/>
      <c r="F36" s="39" t="n">
        <f aca="false">SUM(F6:F35)</f>
        <v>5000000</v>
      </c>
      <c r="G36" s="39" t="n">
        <f aca="false">SUM(G6:G35)</f>
        <v>16034000</v>
      </c>
      <c r="H36" s="27"/>
    </row>
    <row r="37" customFormat="false" ht="15" hidden="false" customHeight="true" outlineLevel="0" collapsed="false">
      <c r="B37" s="40" t="s">
        <v>122</v>
      </c>
      <c r="C37" s="40"/>
      <c r="D37" s="40"/>
      <c r="E37" s="40"/>
      <c r="F37" s="40"/>
      <c r="G37" s="40"/>
      <c r="H37" s="41" t="n">
        <f aca="false">H35</f>
        <v>7875000</v>
      </c>
    </row>
  </sheetData>
  <mergeCells count="5">
    <mergeCell ref="B1:H1"/>
    <mergeCell ref="B2:H2"/>
    <mergeCell ref="B4:F4"/>
    <mergeCell ref="B36:E36"/>
    <mergeCell ref="B37:G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"/>
    <col collapsed="false" customWidth="true" hidden="false" outlineLevel="0" max="4" min="3" style="1" width="14"/>
    <col collapsed="false" customWidth="true" hidden="false" outlineLevel="0" max="5" min="5" style="1" width="35"/>
    <col collapsed="false" customWidth="true" hidden="false" outlineLevel="0" max="8" min="6" style="1" width="20"/>
  </cols>
  <sheetData>
    <row r="1" customFormat="false" ht="27.75" hidden="false" customHeight="true" outlineLevel="0" collapsed="false">
      <c r="B1" s="7" t="s">
        <v>123</v>
      </c>
      <c r="C1" s="7"/>
      <c r="D1" s="7"/>
      <c r="E1" s="7"/>
      <c r="F1" s="7"/>
      <c r="G1" s="7"/>
      <c r="H1" s="7"/>
    </row>
    <row r="2" customFormat="false" ht="15" hidden="false" customHeight="true" outlineLevel="0" collapsed="false">
      <c r="B2" s="28" t="s">
        <v>68</v>
      </c>
      <c r="C2" s="28"/>
      <c r="D2" s="28"/>
      <c r="E2" s="28"/>
      <c r="F2" s="28"/>
      <c r="G2" s="28"/>
      <c r="H2" s="28"/>
    </row>
    <row r="4" customFormat="false" ht="15" hidden="false" customHeight="true" outlineLevel="0" collapsed="false">
      <c r="B4" s="29" t="s">
        <v>124</v>
      </c>
      <c r="C4" s="29"/>
      <c r="D4" s="29"/>
      <c r="E4" s="29"/>
      <c r="F4" s="29"/>
      <c r="G4" s="29"/>
      <c r="H4" s="30" t="n">
        <v>1000000</v>
      </c>
    </row>
    <row r="5" customFormat="false" ht="36" hidden="false" customHeight="true" outlineLevel="0" collapsed="false">
      <c r="B5" s="9" t="s">
        <v>23</v>
      </c>
      <c r="C5" s="9" t="s">
        <v>70</v>
      </c>
      <c r="D5" s="9" t="s">
        <v>71</v>
      </c>
      <c r="E5" s="9" t="s">
        <v>72</v>
      </c>
      <c r="F5" s="9" t="s">
        <v>125</v>
      </c>
      <c r="G5" s="9" t="s">
        <v>126</v>
      </c>
      <c r="H5" s="9" t="s">
        <v>75</v>
      </c>
    </row>
    <row r="6" customFormat="false" ht="18" hidden="false" customHeight="true" outlineLevel="0" collapsed="false">
      <c r="B6" s="32" t="n">
        <v>1</v>
      </c>
      <c r="C6" s="33" t="s">
        <v>76</v>
      </c>
      <c r="D6" s="33" t="s">
        <v>127</v>
      </c>
      <c r="E6" s="33" t="s">
        <v>128</v>
      </c>
      <c r="F6" s="15"/>
      <c r="G6" s="15" t="n">
        <v>43000</v>
      </c>
      <c r="H6" s="34" t="n">
        <f aca="false">H4+F6-G6</f>
        <v>957000</v>
      </c>
    </row>
    <row r="7" customFormat="false" ht="18" hidden="false" customHeight="true" outlineLevel="0" collapsed="false">
      <c r="B7" s="35" t="n">
        <v>2</v>
      </c>
      <c r="C7" s="36" t="s">
        <v>83</v>
      </c>
      <c r="D7" s="36" t="s">
        <v>129</v>
      </c>
      <c r="E7" s="36" t="s">
        <v>130</v>
      </c>
      <c r="F7" s="22"/>
      <c r="G7" s="22" t="n">
        <v>35000</v>
      </c>
      <c r="H7" s="37" t="n">
        <f aca="false">H6+F7-G7</f>
        <v>922000</v>
      </c>
    </row>
    <row r="8" customFormat="false" ht="18" hidden="false" customHeight="true" outlineLevel="0" collapsed="false">
      <c r="B8" s="32" t="n">
        <v>3</v>
      </c>
      <c r="C8" s="33" t="s">
        <v>88</v>
      </c>
      <c r="D8" s="33" t="s">
        <v>131</v>
      </c>
      <c r="E8" s="33" t="s">
        <v>132</v>
      </c>
      <c r="F8" s="15"/>
      <c r="G8" s="15" t="n">
        <v>25000</v>
      </c>
      <c r="H8" s="34" t="n">
        <f aca="false">H7+F8-G8</f>
        <v>897000</v>
      </c>
    </row>
    <row r="9" customFormat="false" ht="18" hidden="false" customHeight="true" outlineLevel="0" collapsed="false">
      <c r="B9" s="35" t="n">
        <v>4</v>
      </c>
      <c r="C9" s="36" t="s">
        <v>94</v>
      </c>
      <c r="D9" s="36" t="s">
        <v>133</v>
      </c>
      <c r="E9" s="36" t="s">
        <v>134</v>
      </c>
      <c r="F9" s="22"/>
      <c r="G9" s="22" t="n">
        <v>55000</v>
      </c>
      <c r="H9" s="37" t="n">
        <f aca="false">H8+F9-G9</f>
        <v>842000</v>
      </c>
    </row>
    <row r="10" customFormat="false" ht="18" hidden="false" customHeight="true" outlineLevel="0" collapsed="false">
      <c r="B10" s="32" t="n">
        <v>5</v>
      </c>
      <c r="C10" s="33" t="s">
        <v>99</v>
      </c>
      <c r="D10" s="33" t="s">
        <v>135</v>
      </c>
      <c r="E10" s="33" t="s">
        <v>136</v>
      </c>
      <c r="F10" s="15"/>
      <c r="G10" s="15" t="n">
        <v>18000</v>
      </c>
      <c r="H10" s="34" t="n">
        <f aca="false">H9+F10-G10</f>
        <v>824000</v>
      </c>
    </row>
    <row r="11" customFormat="false" ht="18" hidden="false" customHeight="true" outlineLevel="0" collapsed="false">
      <c r="B11" s="35" t="n">
        <v>6</v>
      </c>
      <c r="C11" s="36" t="s">
        <v>105</v>
      </c>
      <c r="D11" s="36" t="s">
        <v>137</v>
      </c>
      <c r="E11" s="36" t="s">
        <v>138</v>
      </c>
      <c r="F11" s="22"/>
      <c r="G11" s="22" t="n">
        <v>47000</v>
      </c>
      <c r="H11" s="37" t="n">
        <f aca="false">H10+F11-G11</f>
        <v>777000</v>
      </c>
    </row>
    <row r="12" customFormat="false" ht="18" hidden="false" customHeight="true" outlineLevel="0" collapsed="false">
      <c r="B12" s="32" t="n">
        <v>7</v>
      </c>
      <c r="C12" s="33" t="s">
        <v>112</v>
      </c>
      <c r="D12" s="33" t="s">
        <v>139</v>
      </c>
      <c r="E12" s="33" t="s">
        <v>140</v>
      </c>
      <c r="F12" s="15" t="n">
        <v>500000</v>
      </c>
      <c r="G12" s="15"/>
      <c r="H12" s="34" t="n">
        <f aca="false">H11+F12-G12</f>
        <v>1277000</v>
      </c>
    </row>
    <row r="13" customFormat="false" ht="18" hidden="false" customHeight="true" outlineLevel="0" collapsed="false">
      <c r="B13" s="35" t="n">
        <v>8</v>
      </c>
      <c r="C13" s="36" t="s">
        <v>112</v>
      </c>
      <c r="D13" s="36" t="s">
        <v>141</v>
      </c>
      <c r="E13" s="36" t="s">
        <v>142</v>
      </c>
      <c r="F13" s="22"/>
      <c r="G13" s="22" t="n">
        <v>32000</v>
      </c>
      <c r="H13" s="37" t="n">
        <f aca="false">H12+F13-G13</f>
        <v>1245000</v>
      </c>
    </row>
    <row r="14" customFormat="false" ht="18" hidden="false" customHeight="true" outlineLevel="0" collapsed="false">
      <c r="B14" s="32" t="n">
        <v>9</v>
      </c>
      <c r="C14" s="11"/>
      <c r="D14" s="11"/>
      <c r="E14" s="11"/>
      <c r="F14" s="15"/>
      <c r="G14" s="15"/>
      <c r="H14" s="34" t="n">
        <f aca="false">H13+F14-G14</f>
        <v>1245000</v>
      </c>
    </row>
    <row r="15" customFormat="false" ht="18" hidden="false" customHeight="true" outlineLevel="0" collapsed="false">
      <c r="B15" s="35" t="n">
        <v>10</v>
      </c>
      <c r="C15" s="18"/>
      <c r="D15" s="18"/>
      <c r="E15" s="18"/>
      <c r="F15" s="22"/>
      <c r="G15" s="22"/>
      <c r="H15" s="37" t="n">
        <f aca="false">H14+F15-G15</f>
        <v>1245000</v>
      </c>
    </row>
    <row r="16" customFormat="false" ht="18" hidden="false" customHeight="true" outlineLevel="0" collapsed="false">
      <c r="B16" s="32" t="n">
        <v>11</v>
      </c>
      <c r="C16" s="11"/>
      <c r="D16" s="11"/>
      <c r="E16" s="11"/>
      <c r="F16" s="15"/>
      <c r="G16" s="15"/>
      <c r="H16" s="34" t="n">
        <f aca="false">H15+F16-G16</f>
        <v>1245000</v>
      </c>
    </row>
    <row r="17" customFormat="false" ht="18" hidden="false" customHeight="true" outlineLevel="0" collapsed="false">
      <c r="B17" s="35" t="n">
        <v>12</v>
      </c>
      <c r="C17" s="18"/>
      <c r="D17" s="18"/>
      <c r="E17" s="18"/>
      <c r="F17" s="22"/>
      <c r="G17" s="22"/>
      <c r="H17" s="37" t="n">
        <f aca="false">H16+F17-G17</f>
        <v>1245000</v>
      </c>
    </row>
    <row r="18" customFormat="false" ht="18" hidden="false" customHeight="true" outlineLevel="0" collapsed="false">
      <c r="B18" s="32" t="n">
        <v>13</v>
      </c>
      <c r="C18" s="11"/>
      <c r="D18" s="11"/>
      <c r="E18" s="11"/>
      <c r="F18" s="15"/>
      <c r="G18" s="15"/>
      <c r="H18" s="34" t="n">
        <f aca="false">H17+F18-G18</f>
        <v>1245000</v>
      </c>
    </row>
    <row r="19" customFormat="false" ht="18" hidden="false" customHeight="true" outlineLevel="0" collapsed="false">
      <c r="B19" s="35" t="n">
        <v>14</v>
      </c>
      <c r="C19" s="18"/>
      <c r="D19" s="18"/>
      <c r="E19" s="18"/>
      <c r="F19" s="22"/>
      <c r="G19" s="22"/>
      <c r="H19" s="37" t="n">
        <f aca="false">H18+F19-G19</f>
        <v>1245000</v>
      </c>
    </row>
    <row r="20" customFormat="false" ht="18" hidden="false" customHeight="true" outlineLevel="0" collapsed="false">
      <c r="B20" s="32" t="n">
        <v>15</v>
      </c>
      <c r="C20" s="11"/>
      <c r="D20" s="11"/>
      <c r="E20" s="11"/>
      <c r="F20" s="15"/>
      <c r="G20" s="15"/>
      <c r="H20" s="34" t="n">
        <f aca="false">H19+F20-G20</f>
        <v>1245000</v>
      </c>
    </row>
    <row r="21" customFormat="false" ht="18" hidden="false" customHeight="true" outlineLevel="0" collapsed="false">
      <c r="B21" s="35" t="n">
        <v>16</v>
      </c>
      <c r="C21" s="18"/>
      <c r="D21" s="18"/>
      <c r="E21" s="18"/>
      <c r="F21" s="22"/>
      <c r="G21" s="22"/>
      <c r="H21" s="37" t="n">
        <f aca="false">H20+F21-G21</f>
        <v>1245000</v>
      </c>
    </row>
    <row r="22" customFormat="false" ht="18" hidden="false" customHeight="true" outlineLevel="0" collapsed="false">
      <c r="B22" s="32" t="n">
        <v>17</v>
      </c>
      <c r="C22" s="11"/>
      <c r="D22" s="11"/>
      <c r="E22" s="11"/>
      <c r="F22" s="15"/>
      <c r="G22" s="15"/>
      <c r="H22" s="34" t="n">
        <f aca="false">H21+F22-G22</f>
        <v>1245000</v>
      </c>
    </row>
    <row r="23" customFormat="false" ht="18" hidden="false" customHeight="true" outlineLevel="0" collapsed="false">
      <c r="B23" s="35" t="n">
        <v>18</v>
      </c>
      <c r="C23" s="18"/>
      <c r="D23" s="18"/>
      <c r="E23" s="18"/>
      <c r="F23" s="22"/>
      <c r="G23" s="22"/>
      <c r="H23" s="37" t="n">
        <f aca="false">H22+F23-G23</f>
        <v>1245000</v>
      </c>
    </row>
    <row r="24" customFormat="false" ht="18" hidden="false" customHeight="true" outlineLevel="0" collapsed="false">
      <c r="B24" s="32" t="n">
        <v>19</v>
      </c>
      <c r="C24" s="11"/>
      <c r="D24" s="11"/>
      <c r="E24" s="11"/>
      <c r="F24" s="15"/>
      <c r="G24" s="15"/>
      <c r="H24" s="34" t="n">
        <f aca="false">H23+F24-G24</f>
        <v>1245000</v>
      </c>
    </row>
    <row r="25" customFormat="false" ht="18" hidden="false" customHeight="true" outlineLevel="0" collapsed="false">
      <c r="B25" s="35" t="n">
        <v>20</v>
      </c>
      <c r="C25" s="18"/>
      <c r="D25" s="18"/>
      <c r="E25" s="18"/>
      <c r="F25" s="22"/>
      <c r="G25" s="22"/>
      <c r="H25" s="37" t="n">
        <f aca="false">H24+F25-G25</f>
        <v>1245000</v>
      </c>
    </row>
  </sheetData>
  <mergeCells count="3">
    <mergeCell ref="B1:H1"/>
    <mergeCell ref="B2:H2"/>
    <mergeCell ref="B4:G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5"/>
    <col collapsed="false" customWidth="true" hidden="false" outlineLevel="0" max="3" min="3" style="1" width="20"/>
    <col collapsed="false" customWidth="true" hidden="false" outlineLevel="0" max="4" min="4" style="1" width="4"/>
  </cols>
  <sheetData>
    <row r="1" customFormat="false" ht="27.75" hidden="false" customHeight="true" outlineLevel="0" collapsed="false">
      <c r="B1" s="7" t="s">
        <v>143</v>
      </c>
      <c r="C1" s="7"/>
      <c r="D1" s="7"/>
    </row>
    <row r="2" customFormat="false" ht="15" hidden="false" customHeight="true" outlineLevel="0" collapsed="false">
      <c r="B2" s="28" t="s">
        <v>144</v>
      </c>
      <c r="C2" s="28"/>
      <c r="D2" s="28"/>
    </row>
    <row r="4" customFormat="false" ht="24" hidden="false" customHeight="true" outlineLevel="0" collapsed="false">
      <c r="B4" s="9" t="s">
        <v>145</v>
      </c>
      <c r="C4" s="9" t="s">
        <v>146</v>
      </c>
      <c r="D4" s="9" t="s">
        <v>147</v>
      </c>
    </row>
    <row r="5" customFormat="false" ht="18" hidden="false" customHeight="true" outlineLevel="0" collapsed="false">
      <c r="B5" s="36" t="s">
        <v>148</v>
      </c>
      <c r="C5" s="22" t="n">
        <v>12189000</v>
      </c>
      <c r="D5" s="42" t="s">
        <v>149</v>
      </c>
    </row>
    <row r="6" customFormat="false" ht="18" hidden="false" customHeight="true" outlineLevel="0" collapsed="false">
      <c r="B6" s="33" t="s">
        <v>150</v>
      </c>
      <c r="C6" s="15" t="n">
        <v>3510000</v>
      </c>
      <c r="D6" s="43" t="s">
        <v>151</v>
      </c>
    </row>
    <row r="7" customFormat="false" ht="18" hidden="false" customHeight="true" outlineLevel="0" collapsed="false">
      <c r="B7" s="36" t="s">
        <v>109</v>
      </c>
      <c r="C7" s="22" t="n">
        <v>135000</v>
      </c>
      <c r="D7" s="42" t="s">
        <v>152</v>
      </c>
    </row>
    <row r="8" customFormat="false" ht="18" hidden="false" customHeight="true" outlineLevel="0" collapsed="false">
      <c r="B8" s="33" t="s">
        <v>118</v>
      </c>
      <c r="C8" s="15" t="n">
        <v>800000</v>
      </c>
      <c r="D8" s="43" t="s">
        <v>153</v>
      </c>
    </row>
    <row r="9" customFormat="false" ht="18" hidden="false" customHeight="true" outlineLevel="0" collapsed="false">
      <c r="B9" s="36" t="s">
        <v>154</v>
      </c>
      <c r="C9" s="22"/>
      <c r="D9" s="42" t="s">
        <v>155</v>
      </c>
    </row>
    <row r="10" customFormat="false" ht="15" hidden="false" customHeight="true" outlineLevel="0" collapsed="false">
      <c r="B10" s="44" t="s">
        <v>156</v>
      </c>
      <c r="C10" s="39" t="n">
        <f aca="false">SUM(C5:C9)</f>
        <v>16634000</v>
      </c>
      <c r="D10" s="27"/>
    </row>
    <row r="11" customFormat="false" ht="15" hidden="false" customHeight="true" outlineLevel="0" collapsed="false">
      <c r="B11" s="45" t="s">
        <v>157</v>
      </c>
      <c r="C11" s="46" t="n">
        <v>2275000</v>
      </c>
      <c r="D11" s="47"/>
    </row>
    <row r="12" customFormat="false" ht="15" hidden="false" customHeight="true" outlineLevel="0" collapsed="false">
      <c r="B12" s="48" t="s">
        <v>158</v>
      </c>
      <c r="C12" s="49" t="n">
        <f aca="false">C10-C11</f>
        <v>14359000</v>
      </c>
      <c r="D12" s="50"/>
    </row>
  </sheetData>
  <mergeCells count="2">
    <mergeCell ref="B1:D1"/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"/>
    <col collapsed="false" customWidth="true" hidden="false" outlineLevel="0" max="3" min="3" style="1" width="18"/>
    <col collapsed="false" customWidth="true" hidden="false" outlineLevel="0" max="4" min="4" style="1" width="28"/>
    <col collapsed="false" customWidth="true" hidden="false" outlineLevel="0" max="5" min="5" style="1" width="12"/>
    <col collapsed="false" customWidth="true" hidden="false" outlineLevel="0" max="6" min="6" style="1" width="10"/>
    <col collapsed="false" customWidth="true" hidden="false" outlineLevel="0" max="8" min="7" style="1" width="18"/>
  </cols>
  <sheetData>
    <row r="1" customFormat="false" ht="27.75" hidden="false" customHeight="true" outlineLevel="0" collapsed="false">
      <c r="B1" s="7" t="s">
        <v>159</v>
      </c>
      <c r="C1" s="7"/>
      <c r="D1" s="7"/>
      <c r="E1" s="7"/>
      <c r="F1" s="7"/>
      <c r="G1" s="7"/>
      <c r="H1" s="7"/>
    </row>
    <row r="3" customFormat="false" ht="15.75" hidden="false" customHeight="true" outlineLevel="0" collapsed="false">
      <c r="B3" s="51" t="s">
        <v>160</v>
      </c>
      <c r="C3" s="52" t="s">
        <v>4</v>
      </c>
      <c r="D3" s="52"/>
      <c r="E3" s="52"/>
      <c r="F3" s="52"/>
      <c r="G3" s="52"/>
      <c r="H3" s="52"/>
    </row>
    <row r="4" customFormat="false" ht="15.75" hidden="false" customHeight="true" outlineLevel="0" collapsed="false">
      <c r="B4" s="51" t="s">
        <v>161</v>
      </c>
      <c r="C4" s="52" t="s">
        <v>162</v>
      </c>
      <c r="D4" s="52"/>
      <c r="E4" s="52"/>
      <c r="F4" s="52"/>
      <c r="G4" s="52"/>
      <c r="H4" s="52"/>
    </row>
    <row r="5" customFormat="false" ht="15.75" hidden="false" customHeight="true" outlineLevel="0" collapsed="false">
      <c r="B5" s="51" t="s">
        <v>163</v>
      </c>
      <c r="C5" s="52" t="s">
        <v>164</v>
      </c>
      <c r="D5" s="52"/>
      <c r="E5" s="52"/>
      <c r="F5" s="52"/>
      <c r="G5" s="52"/>
      <c r="H5" s="52"/>
    </row>
    <row r="6" customFormat="false" ht="15.75" hidden="false" customHeight="true" outlineLevel="0" collapsed="false">
      <c r="B6" s="51" t="s">
        <v>165</v>
      </c>
      <c r="C6" s="52" t="s">
        <v>166</v>
      </c>
      <c r="D6" s="52"/>
      <c r="E6" s="52"/>
      <c r="F6" s="52"/>
      <c r="G6" s="52"/>
      <c r="H6" s="52"/>
    </row>
    <row r="7" customFormat="false" ht="15.75" hidden="false" customHeight="true" outlineLevel="0" collapsed="false">
      <c r="B7" s="51" t="s">
        <v>167</v>
      </c>
      <c r="C7" s="52" t="s">
        <v>168</v>
      </c>
      <c r="D7" s="52"/>
      <c r="E7" s="52"/>
      <c r="F7" s="52"/>
      <c r="G7" s="52"/>
      <c r="H7" s="52"/>
    </row>
    <row r="9" customFormat="false" ht="24" hidden="false" customHeight="true" outlineLevel="0" collapsed="false">
      <c r="B9" s="9" t="s">
        <v>23</v>
      </c>
      <c r="C9" s="9" t="s">
        <v>70</v>
      </c>
      <c r="D9" s="9" t="s">
        <v>169</v>
      </c>
      <c r="E9" s="9" t="s">
        <v>170</v>
      </c>
      <c r="F9" s="9" t="s">
        <v>25</v>
      </c>
      <c r="G9" s="9" t="s">
        <v>171</v>
      </c>
      <c r="H9" s="9" t="s">
        <v>172</v>
      </c>
    </row>
    <row r="10" customFormat="false" ht="18" hidden="false" customHeight="true" outlineLevel="0" collapsed="false">
      <c r="B10" s="32" t="n">
        <v>1</v>
      </c>
      <c r="C10" s="33" t="s">
        <v>83</v>
      </c>
      <c r="D10" s="33" t="s">
        <v>173</v>
      </c>
      <c r="E10" s="13" t="n">
        <v>18</v>
      </c>
      <c r="F10" s="53" t="s">
        <v>174</v>
      </c>
      <c r="G10" s="15" t="n">
        <v>146500</v>
      </c>
      <c r="H10" s="34" t="n">
        <f aca="false">E10*G10</f>
        <v>2637000</v>
      </c>
    </row>
    <row r="11" customFormat="false" ht="18" hidden="false" customHeight="true" outlineLevel="0" collapsed="false">
      <c r="B11" s="35" t="n">
        <v>2</v>
      </c>
      <c r="C11" s="36" t="s">
        <v>83</v>
      </c>
      <c r="D11" s="36" t="s">
        <v>175</v>
      </c>
      <c r="E11" s="20" t="n">
        <v>180</v>
      </c>
      <c r="F11" s="54" t="s">
        <v>36</v>
      </c>
      <c r="G11" s="22" t="n">
        <v>110000</v>
      </c>
      <c r="H11" s="37" t="n">
        <f aca="false">E11*G11</f>
        <v>19800000</v>
      </c>
    </row>
    <row r="12" customFormat="false" ht="18" hidden="false" customHeight="true" outlineLevel="0" collapsed="false">
      <c r="B12" s="32" t="n">
        <v>3</v>
      </c>
      <c r="C12" s="33" t="s">
        <v>83</v>
      </c>
      <c r="D12" s="33" t="s">
        <v>176</v>
      </c>
      <c r="E12" s="13" t="n">
        <v>2811</v>
      </c>
      <c r="F12" s="53" t="s">
        <v>42</v>
      </c>
      <c r="G12" s="15" t="n">
        <v>500</v>
      </c>
      <c r="H12" s="34" t="n">
        <f aca="false">E12*G12</f>
        <v>1405500</v>
      </c>
    </row>
    <row r="13" customFormat="false" ht="18" hidden="false" customHeight="true" outlineLevel="0" collapsed="false">
      <c r="B13" s="35" t="n">
        <v>4</v>
      </c>
      <c r="C13" s="36" t="s">
        <v>88</v>
      </c>
      <c r="D13" s="36" t="s">
        <v>177</v>
      </c>
      <c r="E13" s="20" t="n">
        <v>200</v>
      </c>
      <c r="F13" s="54" t="s">
        <v>42</v>
      </c>
      <c r="G13" s="22" t="n">
        <v>3500</v>
      </c>
      <c r="H13" s="37" t="n">
        <f aca="false">E13*G13</f>
        <v>700000</v>
      </c>
    </row>
    <row r="14" customFormat="false" ht="18" hidden="false" customHeight="true" outlineLevel="0" collapsed="false">
      <c r="B14" s="32" t="n">
        <v>5</v>
      </c>
      <c r="C14" s="33" t="s">
        <v>88</v>
      </c>
      <c r="D14" s="33" t="s">
        <v>178</v>
      </c>
      <c r="E14" s="13" t="n">
        <v>100</v>
      </c>
      <c r="F14" s="53" t="s">
        <v>36</v>
      </c>
      <c r="G14" s="15" t="n">
        <v>4000</v>
      </c>
      <c r="H14" s="34" t="n">
        <f aca="false">E14*G14</f>
        <v>400000</v>
      </c>
    </row>
    <row r="15" customFormat="false" ht="18" hidden="false" customHeight="true" outlineLevel="0" collapsed="false">
      <c r="B15" s="35" t="n">
        <v>6</v>
      </c>
      <c r="C15" s="36" t="s">
        <v>88</v>
      </c>
      <c r="D15" s="36" t="s">
        <v>179</v>
      </c>
      <c r="E15" s="20" t="n">
        <v>50</v>
      </c>
      <c r="F15" s="54" t="s">
        <v>36</v>
      </c>
      <c r="G15" s="22" t="n">
        <v>5000</v>
      </c>
      <c r="H15" s="37" t="n">
        <f aca="false">E15*G15</f>
        <v>250000</v>
      </c>
    </row>
    <row r="16" customFormat="false" ht="18" hidden="false" customHeight="true" outlineLevel="0" collapsed="false">
      <c r="B16" s="32" t="n">
        <v>7</v>
      </c>
      <c r="C16" s="33" t="s">
        <v>94</v>
      </c>
      <c r="D16" s="33" t="s">
        <v>180</v>
      </c>
      <c r="E16" s="13" t="n">
        <v>2500</v>
      </c>
      <c r="F16" s="53" t="s">
        <v>36</v>
      </c>
      <c r="G16" s="15" t="n">
        <v>11000</v>
      </c>
      <c r="H16" s="34" t="n">
        <f aca="false">E16*G16</f>
        <v>27500000</v>
      </c>
    </row>
    <row r="17" customFormat="false" ht="18" hidden="false" customHeight="true" outlineLevel="0" collapsed="false">
      <c r="B17" s="35" t="n">
        <v>8</v>
      </c>
      <c r="C17" s="36" t="s">
        <v>94</v>
      </c>
      <c r="D17" s="36" t="s">
        <v>181</v>
      </c>
      <c r="E17" s="20" t="n">
        <v>32</v>
      </c>
      <c r="F17" s="54" t="s">
        <v>182</v>
      </c>
      <c r="G17" s="22" t="n">
        <v>39000</v>
      </c>
      <c r="H17" s="37" t="n">
        <f aca="false">E17*G17</f>
        <v>1248000</v>
      </c>
    </row>
    <row r="18" customFormat="false" ht="18" hidden="false" customHeight="true" outlineLevel="0" collapsed="false">
      <c r="B18" s="32" t="n">
        <v>9</v>
      </c>
      <c r="C18" s="11"/>
      <c r="D18" s="11"/>
      <c r="E18" s="11"/>
      <c r="F18" s="16"/>
      <c r="G18" s="15"/>
      <c r="H18" s="34" t="n">
        <f aca="false">E18*G18</f>
        <v>0</v>
      </c>
    </row>
    <row r="19" customFormat="false" ht="18" hidden="false" customHeight="true" outlineLevel="0" collapsed="false">
      <c r="B19" s="35" t="n">
        <v>10</v>
      </c>
      <c r="C19" s="18"/>
      <c r="D19" s="18"/>
      <c r="E19" s="18"/>
      <c r="F19" s="23"/>
      <c r="G19" s="22"/>
      <c r="H19" s="37" t="n">
        <f aca="false">E19*G19</f>
        <v>0</v>
      </c>
    </row>
    <row r="20" customFormat="false" ht="18" hidden="false" customHeight="true" outlineLevel="0" collapsed="false">
      <c r="B20" s="32" t="n">
        <v>11</v>
      </c>
      <c r="C20" s="11"/>
      <c r="D20" s="11"/>
      <c r="E20" s="11"/>
      <c r="F20" s="16"/>
      <c r="G20" s="15"/>
      <c r="H20" s="34" t="n">
        <f aca="false">E20*G20</f>
        <v>0</v>
      </c>
    </row>
    <row r="21" customFormat="false" ht="18" hidden="false" customHeight="true" outlineLevel="0" collapsed="false">
      <c r="B21" s="35" t="n">
        <v>12</v>
      </c>
      <c r="C21" s="18"/>
      <c r="D21" s="18"/>
      <c r="E21" s="18"/>
      <c r="F21" s="23"/>
      <c r="G21" s="22"/>
      <c r="H21" s="37" t="n">
        <f aca="false">E21*G21</f>
        <v>0</v>
      </c>
    </row>
    <row r="22" customFormat="false" ht="18" hidden="false" customHeight="true" outlineLevel="0" collapsed="false">
      <c r="B22" s="32" t="n">
        <v>13</v>
      </c>
      <c r="C22" s="11"/>
      <c r="D22" s="11"/>
      <c r="E22" s="11"/>
      <c r="F22" s="16"/>
      <c r="G22" s="15"/>
      <c r="H22" s="34" t="n">
        <f aca="false">E22*G22</f>
        <v>0</v>
      </c>
    </row>
    <row r="23" customFormat="false" ht="18" hidden="false" customHeight="true" outlineLevel="0" collapsed="false">
      <c r="B23" s="35" t="n">
        <v>14</v>
      </c>
      <c r="C23" s="18"/>
      <c r="D23" s="18"/>
      <c r="E23" s="18"/>
      <c r="F23" s="23"/>
      <c r="G23" s="22"/>
      <c r="H23" s="37" t="n">
        <f aca="false">E23*G23</f>
        <v>0</v>
      </c>
    </row>
    <row r="24" customFormat="false" ht="18" hidden="false" customHeight="true" outlineLevel="0" collapsed="false">
      <c r="B24" s="32" t="n">
        <v>15</v>
      </c>
      <c r="C24" s="11"/>
      <c r="D24" s="11"/>
      <c r="E24" s="11"/>
      <c r="F24" s="16"/>
      <c r="G24" s="15"/>
      <c r="H24" s="34" t="n">
        <f aca="false">E24*G24</f>
        <v>0</v>
      </c>
    </row>
    <row r="25" customFormat="false" ht="15" hidden="false" customHeight="true" outlineLevel="0" collapsed="false">
      <c r="B25" s="55" t="s">
        <v>121</v>
      </c>
      <c r="C25" s="55"/>
      <c r="D25" s="55"/>
      <c r="E25" s="55"/>
      <c r="F25" s="55"/>
      <c r="G25" s="55"/>
      <c r="H25" s="39" t="n">
        <f aca="false">SUM(H10:H24)</f>
        <v>53940500</v>
      </c>
    </row>
  </sheetData>
  <mergeCells count="7">
    <mergeCell ref="B1:H1"/>
    <mergeCell ref="C3:H3"/>
    <mergeCell ref="C4:H4"/>
    <mergeCell ref="C5:H5"/>
    <mergeCell ref="C6:H6"/>
    <mergeCell ref="C7:H7"/>
    <mergeCell ref="B25:G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"/>
    <col collapsed="false" customWidth="true" hidden="false" outlineLevel="0" max="3" min="3" style="1" width="14"/>
    <col collapsed="false" customWidth="true" hidden="false" outlineLevel="0" max="4" min="4" style="1" width="28"/>
    <col collapsed="false" customWidth="true" hidden="false" outlineLevel="0" max="5" min="5" style="1" width="12"/>
    <col collapsed="false" customWidth="true" hidden="false" outlineLevel="0" max="6" min="6" style="1" width="10"/>
    <col collapsed="false" customWidth="true" hidden="false" outlineLevel="0" max="8" min="7" style="1" width="18"/>
    <col collapsed="false" customWidth="true" hidden="false" outlineLevel="0" max="9" min="9" style="1" width="22"/>
    <col collapsed="false" customWidth="true" hidden="false" outlineLevel="0" max="10" min="10" style="1" width="18"/>
  </cols>
  <sheetData>
    <row r="1" customFormat="false" ht="27.75" hidden="false" customHeight="true" outlineLevel="0" collapsed="false">
      <c r="B1" s="7" t="s">
        <v>183</v>
      </c>
      <c r="C1" s="7"/>
      <c r="D1" s="7"/>
      <c r="E1" s="7"/>
      <c r="F1" s="7"/>
      <c r="G1" s="7"/>
      <c r="H1" s="7"/>
      <c r="I1" s="7"/>
      <c r="J1" s="7"/>
    </row>
    <row r="2" customFormat="false" ht="15" hidden="false" customHeight="true" outlineLevel="0" collapsed="false">
      <c r="B2" s="28" t="s">
        <v>68</v>
      </c>
      <c r="C2" s="28"/>
      <c r="D2" s="28"/>
      <c r="E2" s="28"/>
      <c r="F2" s="28"/>
      <c r="G2" s="28"/>
      <c r="H2" s="28"/>
      <c r="I2" s="28"/>
      <c r="J2" s="28"/>
    </row>
    <row r="4" customFormat="false" ht="31.5" hidden="false" customHeight="true" outlineLevel="0" collapsed="false">
      <c r="B4" s="9" t="s">
        <v>23</v>
      </c>
      <c r="C4" s="9" t="s">
        <v>70</v>
      </c>
      <c r="D4" s="9" t="s">
        <v>184</v>
      </c>
      <c r="E4" s="9" t="s">
        <v>185</v>
      </c>
      <c r="F4" s="9" t="s">
        <v>25</v>
      </c>
      <c r="G4" s="9" t="s">
        <v>171</v>
      </c>
      <c r="H4" s="9" t="s">
        <v>186</v>
      </c>
      <c r="I4" s="9" t="s">
        <v>187</v>
      </c>
      <c r="J4" s="9" t="s">
        <v>188</v>
      </c>
    </row>
    <row r="5" customFormat="false" ht="18" hidden="false" customHeight="true" outlineLevel="0" collapsed="false">
      <c r="B5" s="32" t="n">
        <v>1</v>
      </c>
      <c r="C5" s="33" t="s">
        <v>76</v>
      </c>
      <c r="D5" s="33" t="s">
        <v>173</v>
      </c>
      <c r="E5" s="13" t="n">
        <v>18</v>
      </c>
      <c r="F5" s="34" t="s">
        <v>174</v>
      </c>
      <c r="G5" s="15" t="n">
        <v>146500</v>
      </c>
      <c r="H5" s="34" t="n">
        <f aca="false">E5*G5</f>
        <v>2637000</v>
      </c>
      <c r="I5" s="53" t="s">
        <v>189</v>
      </c>
      <c r="J5" s="15" t="n">
        <v>14650</v>
      </c>
    </row>
    <row r="6" customFormat="false" ht="18" hidden="false" customHeight="true" outlineLevel="0" collapsed="false">
      <c r="B6" s="35" t="n">
        <v>2</v>
      </c>
      <c r="C6" s="36" t="s">
        <v>76</v>
      </c>
      <c r="D6" s="36" t="s">
        <v>175</v>
      </c>
      <c r="E6" s="20" t="n">
        <v>180</v>
      </c>
      <c r="F6" s="37" t="s">
        <v>36</v>
      </c>
      <c r="G6" s="22" t="n">
        <v>110000</v>
      </c>
      <c r="H6" s="37" t="n">
        <f aca="false">E6*G6</f>
        <v>19800000</v>
      </c>
      <c r="I6" s="54" t="s">
        <v>189</v>
      </c>
      <c r="J6" s="22" t="n">
        <v>110000</v>
      </c>
    </row>
    <row r="7" customFormat="false" ht="18" hidden="false" customHeight="true" outlineLevel="0" collapsed="false">
      <c r="B7" s="32" t="n">
        <v>3</v>
      </c>
      <c r="C7" s="33" t="s">
        <v>76</v>
      </c>
      <c r="D7" s="33" t="s">
        <v>176</v>
      </c>
      <c r="E7" s="13" t="n">
        <v>2811</v>
      </c>
      <c r="F7" s="34" t="s">
        <v>42</v>
      </c>
      <c r="G7" s="15" t="n">
        <v>500</v>
      </c>
      <c r="H7" s="34" t="n">
        <f aca="false">E7*G7</f>
        <v>1405500</v>
      </c>
      <c r="I7" s="53" t="s">
        <v>190</v>
      </c>
      <c r="J7" s="15" t="n">
        <v>500</v>
      </c>
    </row>
    <row r="8" customFormat="false" ht="18" hidden="false" customHeight="true" outlineLevel="0" collapsed="false">
      <c r="B8" s="35" t="n">
        <v>4</v>
      </c>
      <c r="C8" s="36" t="s">
        <v>83</v>
      </c>
      <c r="D8" s="36" t="s">
        <v>177</v>
      </c>
      <c r="E8" s="20" t="n">
        <v>200</v>
      </c>
      <c r="F8" s="37" t="s">
        <v>42</v>
      </c>
      <c r="G8" s="22" t="n">
        <v>3500</v>
      </c>
      <c r="H8" s="37" t="n">
        <f aca="false">E8*G8</f>
        <v>700000</v>
      </c>
      <c r="I8" s="54" t="s">
        <v>191</v>
      </c>
      <c r="J8" s="22" t="n">
        <v>3500</v>
      </c>
    </row>
    <row r="9" customFormat="false" ht="18" hidden="false" customHeight="true" outlineLevel="0" collapsed="false">
      <c r="B9" s="32" t="n">
        <v>5</v>
      </c>
      <c r="C9" s="33" t="s">
        <v>83</v>
      </c>
      <c r="D9" s="33" t="s">
        <v>178</v>
      </c>
      <c r="E9" s="13" t="n">
        <v>100</v>
      </c>
      <c r="F9" s="34" t="s">
        <v>36</v>
      </c>
      <c r="G9" s="15" t="n">
        <v>4000</v>
      </c>
      <c r="H9" s="34" t="n">
        <f aca="false">E9*G9</f>
        <v>400000</v>
      </c>
      <c r="I9" s="53" t="s">
        <v>192</v>
      </c>
      <c r="J9" s="15" t="n">
        <v>4200</v>
      </c>
    </row>
    <row r="10" customFormat="false" ht="18" hidden="false" customHeight="true" outlineLevel="0" collapsed="false">
      <c r="B10" s="35" t="n">
        <v>6</v>
      </c>
      <c r="C10" s="36" t="s">
        <v>83</v>
      </c>
      <c r="D10" s="36" t="s">
        <v>179</v>
      </c>
      <c r="E10" s="20" t="n">
        <v>50</v>
      </c>
      <c r="F10" s="37" t="s">
        <v>36</v>
      </c>
      <c r="G10" s="22" t="n">
        <v>5000</v>
      </c>
      <c r="H10" s="37" t="n">
        <f aca="false">E10*G10</f>
        <v>250000</v>
      </c>
      <c r="I10" s="54" t="s">
        <v>192</v>
      </c>
      <c r="J10" s="22" t="n">
        <v>5000</v>
      </c>
    </row>
    <row r="11" customFormat="false" ht="18" hidden="false" customHeight="true" outlineLevel="0" collapsed="false">
      <c r="B11" s="32" t="n">
        <v>7</v>
      </c>
      <c r="C11" s="33" t="s">
        <v>88</v>
      </c>
      <c r="D11" s="33" t="s">
        <v>180</v>
      </c>
      <c r="E11" s="13" t="n">
        <v>2500</v>
      </c>
      <c r="F11" s="34" t="s">
        <v>36</v>
      </c>
      <c r="G11" s="15" t="n">
        <v>11000</v>
      </c>
      <c r="H11" s="34" t="n">
        <f aca="false">E11*G11</f>
        <v>27500000</v>
      </c>
      <c r="I11" s="53" t="s">
        <v>193</v>
      </c>
      <c r="J11" s="15" t="n">
        <v>10500</v>
      </c>
    </row>
    <row r="12" customFormat="false" ht="18" hidden="false" customHeight="true" outlineLevel="0" collapsed="false">
      <c r="B12" s="35" t="n">
        <v>8</v>
      </c>
      <c r="C12" s="36" t="s">
        <v>88</v>
      </c>
      <c r="D12" s="36" t="s">
        <v>181</v>
      </c>
      <c r="E12" s="20" t="n">
        <v>32</v>
      </c>
      <c r="F12" s="37" t="s">
        <v>182</v>
      </c>
      <c r="G12" s="22" t="n">
        <v>39000</v>
      </c>
      <c r="H12" s="37" t="n">
        <f aca="false">E12*G12</f>
        <v>1248000</v>
      </c>
      <c r="I12" s="54" t="s">
        <v>189</v>
      </c>
      <c r="J12" s="22" t="n">
        <v>39000</v>
      </c>
    </row>
    <row r="13" customFormat="false" ht="18" hidden="false" customHeight="true" outlineLevel="0" collapsed="false">
      <c r="B13" s="32" t="n">
        <v>9</v>
      </c>
      <c r="C13" s="33" t="s">
        <v>94</v>
      </c>
      <c r="D13" s="33" t="s">
        <v>194</v>
      </c>
      <c r="E13" s="13" t="n">
        <v>5</v>
      </c>
      <c r="F13" s="34" t="s">
        <v>61</v>
      </c>
      <c r="G13" s="15" t="n">
        <v>10000</v>
      </c>
      <c r="H13" s="34" t="n">
        <f aca="false">E13*G13</f>
        <v>50000</v>
      </c>
      <c r="I13" s="53" t="s">
        <v>192</v>
      </c>
      <c r="J13" s="15" t="n">
        <v>10000</v>
      </c>
    </row>
    <row r="14" customFormat="false" ht="18" hidden="false" customHeight="true" outlineLevel="0" collapsed="false">
      <c r="B14" s="35" t="n">
        <v>10</v>
      </c>
      <c r="C14" s="36" t="s">
        <v>94</v>
      </c>
      <c r="D14" s="36" t="s">
        <v>195</v>
      </c>
      <c r="E14" s="20" t="n">
        <v>2</v>
      </c>
      <c r="F14" s="37" t="s">
        <v>196</v>
      </c>
      <c r="G14" s="22" t="n">
        <v>49500</v>
      </c>
      <c r="H14" s="37" t="n">
        <f aca="false">E14*G14</f>
        <v>99000</v>
      </c>
      <c r="I14" s="54" t="s">
        <v>189</v>
      </c>
      <c r="J14" s="22" t="n">
        <v>49500</v>
      </c>
    </row>
    <row r="15" customFormat="false" ht="18" hidden="false" customHeight="true" outlineLevel="0" collapsed="false">
      <c r="B15" s="32" t="n">
        <v>11</v>
      </c>
      <c r="C15" s="11"/>
      <c r="D15" s="11"/>
      <c r="E15" s="11"/>
      <c r="F15" s="15"/>
      <c r="G15" s="15"/>
      <c r="H15" s="34" t="n">
        <f aca="false">E15*G15</f>
        <v>0</v>
      </c>
      <c r="I15" s="16"/>
      <c r="J15" s="15"/>
    </row>
    <row r="16" customFormat="false" ht="18" hidden="false" customHeight="true" outlineLevel="0" collapsed="false">
      <c r="B16" s="35" t="n">
        <v>12</v>
      </c>
      <c r="C16" s="18"/>
      <c r="D16" s="18"/>
      <c r="E16" s="18"/>
      <c r="F16" s="22"/>
      <c r="G16" s="22"/>
      <c r="H16" s="37" t="n">
        <f aca="false">E16*G16</f>
        <v>0</v>
      </c>
      <c r="I16" s="23"/>
      <c r="J16" s="22"/>
    </row>
    <row r="17" customFormat="false" ht="18" hidden="false" customHeight="true" outlineLevel="0" collapsed="false">
      <c r="B17" s="32" t="n">
        <v>13</v>
      </c>
      <c r="C17" s="11"/>
      <c r="D17" s="11"/>
      <c r="E17" s="11"/>
      <c r="F17" s="15"/>
      <c r="G17" s="15"/>
      <c r="H17" s="34" t="n">
        <f aca="false">E17*G17</f>
        <v>0</v>
      </c>
      <c r="I17" s="16"/>
      <c r="J17" s="15"/>
    </row>
    <row r="18" customFormat="false" ht="18" hidden="false" customHeight="true" outlineLevel="0" collapsed="false">
      <c r="B18" s="35" t="n">
        <v>14</v>
      </c>
      <c r="C18" s="18"/>
      <c r="D18" s="18"/>
      <c r="E18" s="18"/>
      <c r="F18" s="22"/>
      <c r="G18" s="22"/>
      <c r="H18" s="37" t="n">
        <f aca="false">E18*G18</f>
        <v>0</v>
      </c>
      <c r="I18" s="23"/>
      <c r="J18" s="22"/>
    </row>
    <row r="19" customFormat="false" ht="18" hidden="false" customHeight="true" outlineLevel="0" collapsed="false">
      <c r="B19" s="32" t="n">
        <v>15</v>
      </c>
      <c r="C19" s="11"/>
      <c r="D19" s="11"/>
      <c r="E19" s="11"/>
      <c r="F19" s="15"/>
      <c r="G19" s="15"/>
      <c r="H19" s="34" t="n">
        <f aca="false">E19*G19</f>
        <v>0</v>
      </c>
      <c r="I19" s="16"/>
      <c r="J19" s="15"/>
    </row>
    <row r="20" customFormat="false" ht="18" hidden="false" customHeight="true" outlineLevel="0" collapsed="false">
      <c r="B20" s="35" t="n">
        <v>16</v>
      </c>
      <c r="C20" s="18"/>
      <c r="D20" s="18"/>
      <c r="E20" s="18"/>
      <c r="F20" s="22"/>
      <c r="G20" s="22"/>
      <c r="H20" s="37" t="n">
        <f aca="false">E20*G20</f>
        <v>0</v>
      </c>
      <c r="I20" s="23"/>
      <c r="J20" s="22"/>
    </row>
    <row r="21" customFormat="false" ht="18" hidden="false" customHeight="true" outlineLevel="0" collapsed="false">
      <c r="B21" s="32" t="n">
        <v>17</v>
      </c>
      <c r="C21" s="11"/>
      <c r="D21" s="11"/>
      <c r="E21" s="11"/>
      <c r="F21" s="15"/>
      <c r="G21" s="15"/>
      <c r="H21" s="34" t="n">
        <f aca="false">E21*G21</f>
        <v>0</v>
      </c>
      <c r="I21" s="16"/>
      <c r="J21" s="15"/>
    </row>
    <row r="22" customFormat="false" ht="18" hidden="false" customHeight="true" outlineLevel="0" collapsed="false">
      <c r="B22" s="35" t="n">
        <v>18</v>
      </c>
      <c r="C22" s="18"/>
      <c r="D22" s="18"/>
      <c r="E22" s="18"/>
      <c r="F22" s="22"/>
      <c r="G22" s="22"/>
      <c r="H22" s="37" t="n">
        <f aca="false">E22*G22</f>
        <v>0</v>
      </c>
      <c r="I22" s="23"/>
      <c r="J22" s="22"/>
    </row>
    <row r="23" customFormat="false" ht="18" hidden="false" customHeight="true" outlineLevel="0" collapsed="false">
      <c r="B23" s="32" t="n">
        <v>19</v>
      </c>
      <c r="C23" s="11"/>
      <c r="D23" s="11"/>
      <c r="E23" s="11"/>
      <c r="F23" s="15"/>
      <c r="G23" s="15"/>
      <c r="H23" s="34" t="n">
        <f aca="false">E23*G23</f>
        <v>0</v>
      </c>
      <c r="I23" s="16"/>
      <c r="J23" s="15"/>
    </row>
    <row r="24" customFormat="false" ht="18" hidden="false" customHeight="true" outlineLevel="0" collapsed="false">
      <c r="B24" s="35" t="n">
        <v>20</v>
      </c>
      <c r="C24" s="18"/>
      <c r="D24" s="18"/>
      <c r="E24" s="18"/>
      <c r="F24" s="22"/>
      <c r="G24" s="22"/>
      <c r="H24" s="37" t="n">
        <f aca="false">E24*G24</f>
        <v>0</v>
      </c>
      <c r="I24" s="23"/>
      <c r="J24" s="22"/>
    </row>
    <row r="25" customFormat="false" ht="18" hidden="false" customHeight="true" outlineLevel="0" collapsed="false">
      <c r="B25" s="32" t="n">
        <v>21</v>
      </c>
      <c r="C25" s="11"/>
      <c r="D25" s="11"/>
      <c r="E25" s="11"/>
      <c r="F25" s="15"/>
      <c r="G25" s="15"/>
      <c r="H25" s="34" t="n">
        <f aca="false">E25*G25</f>
        <v>0</v>
      </c>
      <c r="I25" s="16"/>
      <c r="J25" s="15"/>
    </row>
    <row r="26" customFormat="false" ht="18" hidden="false" customHeight="true" outlineLevel="0" collapsed="false">
      <c r="B26" s="35" t="n">
        <v>22</v>
      </c>
      <c r="C26" s="18"/>
      <c r="D26" s="18"/>
      <c r="E26" s="18"/>
      <c r="F26" s="22"/>
      <c r="G26" s="22"/>
      <c r="H26" s="37" t="n">
        <f aca="false">E26*G26</f>
        <v>0</v>
      </c>
      <c r="I26" s="23"/>
      <c r="J26" s="22"/>
    </row>
    <row r="27" customFormat="false" ht="18" hidden="false" customHeight="true" outlineLevel="0" collapsed="false">
      <c r="B27" s="32" t="n">
        <v>23</v>
      </c>
      <c r="C27" s="11"/>
      <c r="D27" s="11"/>
      <c r="E27" s="11"/>
      <c r="F27" s="15"/>
      <c r="G27" s="15"/>
      <c r="H27" s="34" t="n">
        <f aca="false">E27*G27</f>
        <v>0</v>
      </c>
      <c r="I27" s="16"/>
      <c r="J27" s="15"/>
    </row>
    <row r="28" customFormat="false" ht="18" hidden="false" customHeight="true" outlineLevel="0" collapsed="false">
      <c r="B28" s="35" t="n">
        <v>24</v>
      </c>
      <c r="C28" s="18"/>
      <c r="D28" s="18"/>
      <c r="E28" s="18"/>
      <c r="F28" s="22"/>
      <c r="G28" s="22"/>
      <c r="H28" s="37" t="n">
        <f aca="false">E28*G28</f>
        <v>0</v>
      </c>
      <c r="I28" s="23"/>
      <c r="J28" s="22"/>
    </row>
    <row r="29" customFormat="false" ht="18" hidden="false" customHeight="true" outlineLevel="0" collapsed="false">
      <c r="B29" s="32" t="n">
        <v>25</v>
      </c>
      <c r="C29" s="11"/>
      <c r="D29" s="11"/>
      <c r="E29" s="11"/>
      <c r="F29" s="15"/>
      <c r="G29" s="15"/>
      <c r="H29" s="34" t="n">
        <f aca="false">E29*G29</f>
        <v>0</v>
      </c>
      <c r="I29" s="16"/>
      <c r="J29" s="15"/>
    </row>
    <row r="30" customFormat="false" ht="15" hidden="false" customHeight="true" outlineLevel="0" collapsed="false">
      <c r="B30" s="55" t="s">
        <v>121</v>
      </c>
      <c r="C30" s="55"/>
      <c r="D30" s="55"/>
      <c r="E30" s="55"/>
      <c r="F30" s="55"/>
      <c r="G30" s="55"/>
      <c r="H30" s="39" t="n">
        <f aca="false">SUM(H5:H29)</f>
        <v>54089500</v>
      </c>
      <c r="I30" s="27"/>
      <c r="J30" s="27"/>
    </row>
  </sheetData>
  <mergeCells count="3">
    <mergeCell ref="B1:J1"/>
    <mergeCell ref="B2:J2"/>
    <mergeCell ref="B30:G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3" min="3" style="1" width="22"/>
    <col collapsed="false" customWidth="true" hidden="false" outlineLevel="0" max="4" min="4" style="1" width="4"/>
  </cols>
  <sheetData>
    <row r="1" customFormat="false" ht="27.75" hidden="false" customHeight="true" outlineLevel="0" collapsed="false">
      <c r="B1" s="7" t="s">
        <v>197</v>
      </c>
      <c r="C1" s="7"/>
      <c r="D1" s="7"/>
    </row>
    <row r="2" customFormat="false" ht="15" hidden="false" customHeight="true" outlineLevel="0" collapsed="false">
      <c r="B2" s="28" t="s">
        <v>68</v>
      </c>
      <c r="C2" s="28"/>
      <c r="D2" s="28"/>
    </row>
    <row r="4" customFormat="false" ht="18" hidden="false" customHeight="true" outlineLevel="0" collapsed="false">
      <c r="B4" s="56" t="s">
        <v>198</v>
      </c>
      <c r="C4" s="56"/>
      <c r="D4" s="56"/>
    </row>
    <row r="5" customFormat="false" ht="18" hidden="false" customHeight="true" outlineLevel="0" collapsed="false">
      <c r="B5" s="57" t="s">
        <v>199</v>
      </c>
      <c r="C5" s="46" t="n">
        <v>18909000</v>
      </c>
      <c r="D5" s="47"/>
    </row>
    <row r="6" customFormat="false" ht="18" hidden="false" customHeight="true" outlineLevel="0" collapsed="false">
      <c r="B6" s="57" t="s">
        <v>200</v>
      </c>
      <c r="C6" s="46" t="n">
        <v>5000000</v>
      </c>
      <c r="D6" s="47"/>
    </row>
    <row r="7" customFormat="false" ht="18" hidden="false" customHeight="true" outlineLevel="0" collapsed="false">
      <c r="B7" s="44" t="s">
        <v>201</v>
      </c>
      <c r="C7" s="26" t="n">
        <f aca="false">SUM(C5:C6)</f>
        <v>23909000</v>
      </c>
      <c r="D7" s="27"/>
    </row>
    <row r="8" customFormat="false" ht="18" hidden="false" customHeight="true" outlineLevel="0" collapsed="false">
      <c r="B8" s="56" t="s">
        <v>202</v>
      </c>
      <c r="C8" s="56"/>
      <c r="D8" s="56"/>
    </row>
    <row r="9" customFormat="false" ht="18" hidden="false" customHeight="true" outlineLevel="0" collapsed="false">
      <c r="B9" s="57" t="s">
        <v>203</v>
      </c>
      <c r="C9" s="46" t="n">
        <v>0</v>
      </c>
      <c r="D9" s="47"/>
    </row>
    <row r="10" customFormat="false" ht="18" hidden="false" customHeight="true" outlineLevel="0" collapsed="false">
      <c r="B10" s="57" t="s">
        <v>204</v>
      </c>
      <c r="C10" s="46" t="n">
        <v>0</v>
      </c>
      <c r="D10" s="47"/>
    </row>
    <row r="11" customFormat="false" ht="18" hidden="false" customHeight="true" outlineLevel="0" collapsed="false">
      <c r="B11" s="57" t="s">
        <v>205</v>
      </c>
      <c r="C11" s="46" t="n">
        <v>4545000</v>
      </c>
      <c r="D11" s="47"/>
    </row>
    <row r="12" customFormat="false" ht="18" hidden="false" customHeight="true" outlineLevel="0" collapsed="false">
      <c r="B12" s="57" t="s">
        <v>206</v>
      </c>
      <c r="C12" s="46" t="n">
        <v>0</v>
      </c>
      <c r="D12" s="47"/>
    </row>
    <row r="13" customFormat="false" ht="18" hidden="false" customHeight="true" outlineLevel="0" collapsed="false">
      <c r="B13" s="57" t="s">
        <v>207</v>
      </c>
      <c r="C13" s="46" t="n">
        <v>255000</v>
      </c>
      <c r="D13" s="47"/>
    </row>
    <row r="14" customFormat="false" ht="18" hidden="false" customHeight="true" outlineLevel="0" collapsed="false">
      <c r="B14" s="57" t="s">
        <v>208</v>
      </c>
      <c r="C14" s="46" t="n">
        <v>0</v>
      </c>
      <c r="D14" s="47"/>
    </row>
    <row r="15" customFormat="false" ht="18" hidden="false" customHeight="true" outlineLevel="0" collapsed="false">
      <c r="B15" s="57" t="s">
        <v>209</v>
      </c>
      <c r="C15" s="46" t="n">
        <v>0</v>
      </c>
      <c r="D15" s="47"/>
    </row>
    <row r="16" customFormat="false" ht="18" hidden="false" customHeight="true" outlineLevel="0" collapsed="false">
      <c r="B16" s="44" t="s">
        <v>210</v>
      </c>
      <c r="C16" s="26" t="n">
        <f aca="false">SUM(C9:C15)</f>
        <v>4800000</v>
      </c>
      <c r="D16" s="27"/>
    </row>
    <row r="17" customFormat="false" ht="18" hidden="false" customHeight="true" outlineLevel="0" collapsed="false">
      <c r="B17" s="56" t="s">
        <v>122</v>
      </c>
      <c r="C17" s="56"/>
      <c r="D17" s="56"/>
    </row>
    <row r="18" customFormat="false" ht="18" hidden="false" customHeight="true" outlineLevel="0" collapsed="false">
      <c r="B18" s="58" t="s">
        <v>211</v>
      </c>
      <c r="C18" s="41" t="n">
        <f aca="false">C7-C16</f>
        <v>19109000</v>
      </c>
      <c r="D18" s="59"/>
    </row>
  </sheetData>
  <mergeCells count="5">
    <mergeCell ref="B1:D1"/>
    <mergeCell ref="B2:D2"/>
    <mergeCell ref="B4:D4"/>
    <mergeCell ref="B8:D8"/>
    <mergeCell ref="B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2026-06-04T10:58:27Z</dcterms:created>
  <dc:creator>openpyxl</dc:creator>
  <dc:description/>
  <dc:language>en-US</dc:language>
  <cp:lastModifiedBy/>
  <dcterms:modified xsi:type="dcterms:W3CDTF">2026-06-04T11:06:40Z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